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<sst xmlns="http://schemas.openxmlformats.org/spreadsheetml/2006/main" count="1142" uniqueCount="451">
  <si>
    <t>ASPE10</t>
  </si>
  <si>
    <t>S</t>
  </si>
  <si>
    <t>Firma: ÚDRŽBA SILNIC Královéhradeckého kraje a.s.</t>
  </si>
  <si>
    <t>Soupis prací objektu</t>
  </si>
  <si>
    <t xml:space="preserve">Stavba: </t>
  </si>
  <si>
    <t>2016-001-0003</t>
  </si>
  <si>
    <t>III/3051 Albrechtice nad Orlicí – hr. okr. RK – PA, I. etapa_Albrechtice_ul. Na Drahách_neoceněný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</si>
  <si>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</si>
  <si>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</si>
  <si>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</si>
  <si>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</si>
  <si>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</si>
  <si>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</si>
  <si>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</si>
  <si>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</si>
  <si>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</si>
  <si>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</si>
  <si>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</si>
  <si>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</si>
  <si>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</si>
  <si>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</si>
  <si>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</si>
  <si>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</si>
  <si>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</si>
  <si>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</si>
  <si>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</si>
  <si>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</si>
  <si>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</si>
  <si>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</si>
  <si>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</si>
  <si>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</si>
  <si>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</si>
  <si>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</si>
  <si>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</si>
  <si>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</si>
  <si>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</si>
  <si>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</si>
  <si>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</si>
  <si>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</si>
  <si>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</si>
  <si>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</si>
  <si>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pláni, zjištění CBRsat  
Statické zatěžovací zkoušky na štěrkodrti  
Pevná cena</t>
  </si>
  <si>
    <t>VV</t>
  </si>
  <si>
    <t>1,00=1,000 [A]</t>
  </si>
  <si>
    <t>TS</t>
  </si>
  <si>
    <t>zahrnuje veškeré náklady spojené s objednatelem požadovanými zkouškami</t>
  </si>
  <si>
    <t>02720</t>
  </si>
  <si>
    <t>POMOC PRÁCE ZŘÍZ NEBO ZAJIŠŤ REGULACI A OCHRANU DOPRAVY</t>
  </si>
  <si>
    <t>Úhrnná částka musí obsahovat veškeré náklady na dočasné úpravy a regulaci dopravy na staveništi a nezbytné značení a opatření vyplývající z požadavků BOZP na staveništi. Po dobu realizace stavby zajištěn přístup k objektům pro požární techniku, policii, záchranné služby.  
Pevná cena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</si>
  <si>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</si>
  <si>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</si>
  <si>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</si>
  <si>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Zajištění stavby proti škodám na okolních pozemcích a objektech.  
Pevná cena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</si>
  <si>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</si>
  <si>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</si>
  <si>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</si>
  <si>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</si>
  <si>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</si>
  <si>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</si>
  <si>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</si>
  <si>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</si>
  <si>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Geodetická měření pro potřeby vytvoření pokrytí navržených ploch s ohledem na zajištění řádného odvodnění.  
Pevná cena</t>
  </si>
  <si>
    <t>7</t>
  </si>
  <si>
    <t>02911</t>
  </si>
  <si>
    <t>OSTATNÍ POŽADAVKY - GEODETICKÉ ZAMĚŘENÍ</t>
  </si>
  <si>
    <t>Věškerá nutná zaměření k realizaci díla (např. vytčení stavby, obvodu staveniště,...) a k uvedení stavby do užívání a předání dokončeného díla.  
Pevná cena</t>
  </si>
  <si>
    <t>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</si>
  <si>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</si>
  <si>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</si>
  <si>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DSP. Ověření podpisem odpovědného zástupce zhotovitele a správce stavby.  
4x tištěné paré + 1x CD  
Pevná cena</t>
  </si>
  <si>
    <t>02960</t>
  </si>
  <si>
    <t>OSTATNÍ POŽADAVKY - ODBORNÝ DOZOR</t>
  </si>
  <si>
    <t>Výkon autorského dozoru při realizaci stavby.  
Pevná cena</t>
  </si>
  <si>
    <t>zahrnuje veškeré náklady spojené s objednatelem požadovaným dozorem</t>
  </si>
  <si>
    <t>SO 101</t>
  </si>
  <si>
    <t>Komunikace</t>
  </si>
  <si>
    <t>014101</t>
  </si>
  <si>
    <t>POPLATKY ZA SKLÁDKU</t>
  </si>
  <si>
    <t>M3</t>
  </si>
  <si>
    <t>Odtěžená zemina na úroveň zemní pláně  
Zemina z výkopů</t>
  </si>
  <si>
    <t>pol. č. 12273: 25,50m*0,60m*0,40m=6,120 [A] 
pol. č. 12373: 7,26=7,260 [B] 
pol. č. 13173: 18,00=18,000 [C] 
pol. č. 13273: 71,27=71,270 [D] 
Celkem: A+B+C+D=102,650 [E]</t>
  </si>
  <si>
    <t>zahrnuje veškeré poplatky provozovateli skládky související s uložením odpadu na skládce.</t>
  </si>
  <si>
    <t>014111</t>
  </si>
  <si>
    <t>POPLATKY ZA SKLÁDKU TYP S-IO (INERTNÍ ODPAD)</t>
  </si>
  <si>
    <t>Podkladní vrstvy - zdegradovaná konstrukce parkoviště, komunikace u parkoviště a chodníků</t>
  </si>
  <si>
    <t>pol. č. 11332: 226,83=226,830 [A]</t>
  </si>
  <si>
    <t>Odstraněný kryt z betonových dlaždic a betonové zámkové dlažby vč. lože   
Odstraněné betonové silniční obrubníky vč. betonového lože  
Vybouraná uliční vpusť</t>
  </si>
  <si>
    <t>pol. č. 11318: 29,43=29,430 [A] 
pol. č. 11351: 24,07m*0,15m3/m=3,611 [B] 
pol. č. 11352: 159,89m*0,15m3/m=23,984 [C] 
pol. č. 98687: 1,00ks*1,00m3/m=1,000 [D] 
Celkem: A+B+C+D=58,025 [E]</t>
  </si>
  <si>
    <t>014131</t>
  </si>
  <si>
    <t>POPLATKY ZA SKLÁDKU TYP S-NO (NEBEZPEČNÝ ODPAD)</t>
  </si>
  <si>
    <t>Odstraněné asfaltobetonové souvrství</t>
  </si>
  <si>
    <t>pol. č. 11372D: 99,12=99,120 [B]</t>
  </si>
  <si>
    <t>014211</t>
  </si>
  <si>
    <t>POPLATKY ZA ZEMNÍK - ORNICE</t>
  </si>
  <si>
    <t>Nákup ornice k ohumusování okolí chodníku  
Včetně naložení a dopravy z mezideponie na stavbu  
viz D.1.1. Technická zpráva, D.1.2.1. Situace pozemní komunikace</t>
  </si>
  <si>
    <t>pol. č. 12110: 11,025=11,025 [A]  
pol. č. 12573: 21,21=21,210 [B] 
Celkem: B-A=10,185 [C]</t>
  </si>
  <si>
    <t>zahrnuje veškeré poplatky majiteli zemníku související s nákupem zeminy (nikoliv s otvírkou zemníku)</t>
  </si>
  <si>
    <t>Zemní práce</t>
  </si>
  <si>
    <t>11120</t>
  </si>
  <si>
    <t>ODSTRANĚNÍ KŘOVIN</t>
  </si>
  <si>
    <t>M2</t>
  </si>
  <si>
    <t>Zelený pás mezi komunikací a parkovací plochou  
Včetně naložení, odvozu, uložení a poplatku za skládku  
viz C.1. Technická zpráva, C.2. Situace</t>
  </si>
  <si>
    <t>23,00=23,000 [A]</t>
  </si>
  <si>
    <t>odstranění křovin a stromů do průměru 100 mm  
doprava dřevin bez ohledu na vzdálenost  
spálení na hromadách nebo štěpkování</t>
  </si>
  <si>
    <t>11318</t>
  </si>
  <si>
    <t>ODSTRANĚNÍ KRYTU ZPEVNĚNÝCH PLOCH Z DLAŽDIC</t>
  </si>
  <si>
    <t>Odstranění krytu z betonových dlaždic a betonové zámkové dlažby v tl. 0,10 m, vč. lože  
Včetně naložení, odvozu a uložení na skládku  
viz C.1. Technická zpráva, C.2. Situace, C.3. Vzorové příčné řezy</t>
  </si>
  <si>
    <t>55,60+16,70=72,300 [A] 
140,20+81,80=222,000 [B] 
A+B=294,300 [C] 
Celkem: Cm2*0,10m=29,430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</si>
  <si>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</si>
  <si>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</si>
  <si>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</si>
  <si>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Odtěžení zbývající zdegradované konstrukce parkoviště v tl. 0,45 m až na úroveň zemní pláně  
Odtěžení zbývající zdegradované konstrukce komunikace u parkoviště v tl. 0,43 m až na úroveň zemní pláně  
Odtěžení zbývající zdegradované konstrukce chodníků v tl. 0,29 m až na úroveň zemní pláně  
Včetně naložení, odvozu a uložení na skládku  
viz C.1. Technická zpráva, C.2. Situace, C.3. Vzorové příčné řezy</t>
  </si>
  <si>
    <t>271,00m2*0,44m=119,240 [A] 
51,00+53,00+131,00+136,00=371,000 [B] 
Bm2*0,29m=107,590 [C] 
Celkem: A+C=226,830 [D]</t>
  </si>
  <si>
    <t>11351</t>
  </si>
  <si>
    <t>ODSTRANĚNÍ ZÁHONOVÝCH OBRUBNÍKŮ</t>
  </si>
  <si>
    <t>M</t>
  </si>
  <si>
    <t>Odstranění betonových záhonových obrubníků (0,05/0,25 m) vč. betonového lože  
Včetně naložení, odvozu a uložení na skládku  
viz C.1. Technická zpráva, C.2. Situace</t>
  </si>
  <si>
    <t>6,52+3,25+3,60+3,20+3,10+3,10+1,30=24,070 [A]</t>
  </si>
  <si>
    <t>11352</t>
  </si>
  <si>
    <t>ODSTRANĚNÍ CHODNÍKOVÝCH A SILNIČNÍCH OBRUBNÍKŮ BETONOVÝCH</t>
  </si>
  <si>
    <t>Odstranění betonových silničních obrubníků (0,15/0,25 m) vč. betonového lože  
Včetně naložení, odvozu a uložení na skládku  
viz C.1. Technická zpráva, C.2. Situace</t>
  </si>
  <si>
    <t>18,79+0,60+1,50+3,00+8,25+3,15+10,20+1,95+2,15+6,10+4,90+53,70+2,60+0,50+42,50=159,890 [A]</t>
  </si>
  <si>
    <t>11</t>
  </si>
  <si>
    <t>11372D</t>
  </si>
  <si>
    <t>FRÉZOVÁNÍ ZPEVNĚNÝCH PLOCH ASFALT DROBNÝCH OPRAV A PLOŠ ROZPADŮ DO 2000M2</t>
  </si>
  <si>
    <t>Frézování asfaltobetonového souvrství v prům. tl. 0,12 m  
Včetně naložení, odvozu a uložení na skládku  
viz C.1. Technická zpráva, C.2. Situace, C.3. Vzorové příčné řezy</t>
  </si>
  <si>
    <t>826,00m2*0,12m=99,120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</si>
  <si>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</si>
  <si>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12</t>
  </si>
  <si>
    <t>113765</t>
  </si>
  <si>
    <t>FRÉZOVÁNÍ DRÁŽKY PRŮŘEZU DO 600MM2 V ASFALTOVÉ VOZOVCE</t>
  </si>
  <si>
    <t>Frézování drážky pro asfaltovou zálivku 0,01/0,06 m  
Včetně naložení, odvozu a uložení na skládku  
viz C.1. Technická zpráva, C.2. Situace, C.3. Vzorové příčné řezy</t>
  </si>
  <si>
    <t>5,13+5,35+19,44=29,920 [A]</t>
  </si>
  <si>
    <t>Položka zahrnuje veškerou manipulaci s vybouranou sutí a s vybouranými hmotami vč. uložení na skládku.</t>
  </si>
  <si>
    <t>13</t>
  </si>
  <si>
    <t>12110</t>
  </si>
  <si>
    <t>SEJMUTÍ ORNICE NEBO LESNÍ PŮDY</t>
  </si>
  <si>
    <t>Sejmutí zeminy v tl. 0,15 m  
Včetně naložení, odvozu a uložení na mezideponii  
viz C.1. Technická zpráva, C.2. Situace, C.3. Vzorové příčné řezy</t>
  </si>
  <si>
    <t>6,50+9,50+28,50+3,00+24,50+1,50=73,500 [A] 
Celkem: Am2*0,15m=11,025 [B]</t>
  </si>
  <si>
    <t>položka zahrnuje sejmutí ornice bez ohledu na tloušťku vrstvy a její vodorovnou dopravu  
nezahrnuje uložení na trvalou skládku</t>
  </si>
  <si>
    <t>14</t>
  </si>
  <si>
    <t>12273</t>
  </si>
  <si>
    <t>ODKOPÁVKY A PROKOPÁVKY OBECNÉ TŘ. I</t>
  </si>
  <si>
    <t>Ruční výkop nad vedením CETIN, a.s. pro jeho uložení do půlené plastové chráničky  
Dle podmínek majitele sítě  
Předpokládaný rozměr výkopu š. 0,60 m a hl. 0,80 m  
Včetně naložení, odvozu a uložení na skládku  
viz C.1. Technická zpráva, C.2. Situace</t>
  </si>
  <si>
    <t>25,50m*0,60m*0,80m=12,240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</si>
  <si>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</si>
  <si>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</si>
  <si>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12373</t>
  </si>
  <si>
    <t>ODKOP PRO SPOD STAVBU SILNIC A ŽELEZNIC TŘ. I</t>
  </si>
  <si>
    <t>Odtěžení zeminy na úroveň zemní pláně v tl. 0,22 m  
Včetně naložení, odvozu a uložení na skládku  
viz C.1. Technická zpráva, C.2. Situace</t>
  </si>
  <si>
    <t>33,00m2*0,22m=7,260 [A]</t>
  </si>
  <si>
    <t>16</t>
  </si>
  <si>
    <t>12573</t>
  </si>
  <si>
    <t>VYKOPÁVKY ZE ZEMNÍKŮ A SKLÁDEK TŘ. I</t>
  </si>
  <si>
    <t>Vykopávka ornice z mezideponie  
Včetně naložení a dopravy z mezideponie na stavbu  
viz C.1. Technická zpráva, C.2. Situace</t>
  </si>
  <si>
    <t>pol. č. 18232: 141,40m2*0,15m=21,210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</si>
  <si>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</si>
  <si>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</si>
  <si>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13173</t>
  </si>
  <si>
    <t>HLOUBENÍ JAM ZAPAŽ I NEPAŽ TŘ. I</t>
  </si>
  <si>
    <t>Hloubení jámy o rozměru 2,00/2,00 m a hl. 1,50 m pro prefabrikované betonové uliční vpusti  
Včetně naložení, odvozu a uložení na skládku  
viz C.1. Technická zpráva</t>
  </si>
  <si>
    <t>3,00m*2,00m*2,00m*1,50m=18,000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</si>
  <si>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</si>
  <si>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</si>
  <si>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</si>
  <si>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</si>
  <si>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Hloubení rýhy pro kanalizační přípojky š. 1,00 m a hl. 1,50 m  
Hloubení rýhy pro mělkou drenáž š. 0,55 m a hl. 0,50 m  
Včetně naložení, odvozu a uložení na skládku  
viz C.1. Technická zpráva, C.3. Vzorové příčné řezy</t>
  </si>
  <si>
    <t>Hloubení rýhy pro kanalizační přípojky: 42,60*1,00*1,50=63,900 [A] 
Hloubení rýhy pro mělkou drenáž: 26,80*0,55*0,50=7,370 [B] 
Celkem: A+B=71,270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</si>
  <si>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</si>
  <si>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19</t>
  </si>
  <si>
    <t>17310</t>
  </si>
  <si>
    <t>ZEMNÍ KRAJNICE A DOSYPÁVKY SE ZHUTNĚNÍM</t>
  </si>
  <si>
    <t>Doplnění za obrubou  
Vhodný nenamrzavý materiál  
Včetně nákupu, naložení a dopravy na stavbu  
viz C.1. Technická zpráva</t>
  </si>
  <si>
    <t>10,00=10,000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</si>
  <si>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</si>
  <si>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</si>
  <si>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</si>
  <si>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</si>
  <si>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Zásyp rýhy po zhotovení kanalizačních přípojek v tl. 0,85 m  
ŠD 0/125 tl. 0,42 m, ŠD 0/63 tl. 0,25 m, ŠD 0/32 tl. 0,18 m  
viz C.1. Technická zpráva, C.3. Vzorové příčné řezy</t>
  </si>
  <si>
    <t>pol. č.: 42,60m*1,00m*0,85m=36,210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</si>
  <si>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</si>
  <si>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</si>
  <si>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Zásyp části rýhy š. 0,60 m a hl. 0,40 m po uložení vedení CETIN, a.s. do půlené plastové chráničky  
K zásypu použít zemninu z předchodzího výkopu, která je uložena na mezideponii  
viz C.1. Technická zpráva</t>
  </si>
  <si>
    <t>25,50m*0,60m*0,40m=6,120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</si>
  <si>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</si>
  <si>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</si>
  <si>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</si>
  <si>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</si>
  <si>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Obsyp půlených plastových chrániček v rýze o rozměru š. 0,60 m a hl. 0,40 m  
Písek 0/4  
Zahutnění  
viz C.1. Technická zpráva</t>
  </si>
  <si>
    <t>25,50*0,60*0,40=6,120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</si>
  <si>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</si>
  <si>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23</t>
  </si>
  <si>
    <t>Obsyp kanalizačního potrubí v tl. 0,65 m  
Písek 0/4  
Zahutnění  
viz C.1. Technická zpráva, C.3. Vzorové příčné řezy</t>
  </si>
  <si>
    <t>(4,50+1,20+2,30+1,40+4,50+24,10+4,60)m*1,00m*0,65m=27,690 [A]</t>
  </si>
  <si>
    <t>24</t>
  </si>
  <si>
    <t>Obsyp mělké drenáže š. 0,55 m a hl. 0,50 m  
ŠP 8/32  
viz C.1. Technická zpráva, C.3. Vzorové příčné řezy</t>
  </si>
  <si>
    <t>pol. č. 875342: 26,80m*0,55m*0,50m=7,370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</si>
  <si>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</si>
  <si>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25</t>
  </si>
  <si>
    <t>18110</t>
  </si>
  <si>
    <t>ÚPRAVA PLÁNĚ SE ZHUTNĚNÍM V HORNINĚ TŘ. I</t>
  </si>
  <si>
    <t>Zahutnění pláně v ploše parkoviště a komunikace u parkoviště  
Zahutnění pláně v ploše chodníků  
Zahutnění pláně v ploše vyhrazené pro kontejnery  
Urovnání zemní pláně do sklonu 3,00%  
Zahutnění pláně Edef,2 = 30 MPa, CBRsat min. 15%  
viz C.1. Technická zpráva, C.3. Vzorové příčné řezy</t>
  </si>
  <si>
    <t>Zahutnění pláně v ploše parkoviště a komunikace u parkoviště: 271,00=271,000 [A] 
Zahutnění pláně v ploše chodníků: 371,00=371,000 [B] 
Zahutnění pláně v ploše vyhrazené pro kontejnery: 33,00=33,000 [C] 
Celkem: A+B+C=675,000 [D]</t>
  </si>
  <si>
    <t>položka zahrnuje úpravu pláně včetně vyrovnání výškových rozdílů. Míru zhutnění určuje projekt.</t>
  </si>
  <si>
    <t>26</t>
  </si>
  <si>
    <t>18232</t>
  </si>
  <si>
    <t>ROZPROSTŘENÍ ORNICE V ROVINĚ V TL DO 0,15M</t>
  </si>
  <si>
    <t>Ohumusování v tl. 0,15 m  
K ohumusování použít zeminu z předchodzího sejmutí, která je uložena na mezideponii  
Včetně naložení a dopravy z mezideponie na stavbu  
viz C.1. Technická zpráva, C.2. Situace, C.3. Vzorové příčné řezy</t>
  </si>
  <si>
    <t>6,50+22,50+22,50+12,50+11,70+36,70+3,00+24,50+1,50=141,400 [A]</t>
  </si>
  <si>
    <t>položka zahrnuje:  
nutné přemístění ornice z dočasných skládek vzdálených do 50m  
rozprostření ornice v předepsané tloušťce v rovině a ve svahu do 1:5</t>
  </si>
  <si>
    <t>27</t>
  </si>
  <si>
    <t>18241</t>
  </si>
  <si>
    <t>ZALOŽENÍ TRÁVNÍKU RUČNÍM VÝSEVEM</t>
  </si>
  <si>
    <t>Osetí travním semenem na ohumusovaných plochách  
viz C.1. Technická zpráva, C.2. Situace, C.3. Vzorové příčné řezy</t>
  </si>
  <si>
    <t>pol. č. 18232: 141,40=141,400 [A]</t>
  </si>
  <si>
    <t>Zahrnuje dodání předepsané travní směsi, její výsev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</si>
  <si>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</si>
  <si>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</si>
  <si>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</si>
  <si>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</si>
  <si>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</si>
  <si>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29</t>
  </si>
  <si>
    <t>21361</t>
  </si>
  <si>
    <t>DRENÁŽNÍ VRSTVY Z GEOTEXTILIE</t>
  </si>
  <si>
    <t>Separační geotextilie u mělké drenáže  
viz C.1. Technická zpráva, C.3. Vzorové příčné řezy</t>
  </si>
  <si>
    <t>pol. č.: 26,80m*2,40m=64,320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</si>
  <si>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</si>
  <si>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30</t>
  </si>
  <si>
    <t>Separační geotextilie pod kačírek  
viz C.1. Technická zpráva, C.3. Vzorové příčné řezy</t>
  </si>
  <si>
    <t>18,50=18,500 [A]</t>
  </si>
  <si>
    <t>31</t>
  </si>
  <si>
    <t>56334</t>
  </si>
  <si>
    <t>VOZOVKOVÉ VRSTVY ZE ŠTĚRKODRTI TL. DO 200MM</t>
  </si>
  <si>
    <t>V ploše parkoviště  
ŠDa 0/32 v tl. 0,20 m    
Edef,2 = 90 MPa  
V ploše komunikace u parkoviště  
ŠDa 0/32 v tl. 0,18 m    
Edef,2 = 90 MPa  
viz C.1. Technická zpráva, C.3. Vzorové příčné řezy</t>
  </si>
  <si>
    <t>V ploše parkoviště: 109,00=109,000 [A] 
V ploše komunikace u parkoviště: 140,00=140,000 [B] 
Celkem: A+B=249,000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</si>
  <si>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</si>
  <si>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32</t>
  </si>
  <si>
    <t>56335</t>
  </si>
  <si>
    <t>VOZOVKOVÉ VRSTVY ZE ŠTĚRKODRTI TL. DO 250MM</t>
  </si>
  <si>
    <t>V ploše parkoviště a komunikace u parkoviště  
V ploše chodníků  
V ploše vyhrazené pro kontejnery  
ŠDa 0/63 v tl. 0,25 m    
Edef,2 = 60 MPa  
viz C.1. Technická zpráva, C.3. Vzorové příčné řezy</t>
  </si>
  <si>
    <t>V ploše parkoviště a komunikace u parkoviště: 271,00=271,000 [A] 
V ploše chodníků: 371,00=371,000 [B] 
V ploše vyhrazené pro kontejnery: 33,00=33,000 [C] 
Celkem: A+B+C=675,000 [D]</t>
  </si>
  <si>
    <t>33</t>
  </si>
  <si>
    <t>56343</t>
  </si>
  <si>
    <t>VOZOVKOVÉ VRSTVY ZE ŠTĚRKOPÍSKU TL. DO 150MM</t>
  </si>
  <si>
    <t>Kačírek v tl. 0, 15 m  
viz C.1. Technická zpráva, C.2. Situace</t>
  </si>
  <si>
    <t>34</t>
  </si>
  <si>
    <t>572123</t>
  </si>
  <si>
    <t>INFILTRAČNÍ POSTŘIK Z EMULZE DO 1,0KG/M2</t>
  </si>
  <si>
    <t>Postřik pod vrstvu ACP 16+ a na ŠD 0/32  
PIE 0,60 kg/m2  
viz C.1. Technická zpráva, C.3. Vzorové příčné řezy</t>
  </si>
  <si>
    <t>633,00=633,000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</si>
  <si>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</si>
  <si>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</si>
  <si>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572213</t>
  </si>
  <si>
    <t>SPOJOVACÍ POSTŘIK Z EMULZE DO 0,5KG/M2</t>
  </si>
  <si>
    <t>PSE 0,30 kg/m2 na vrstvu ACP 16+  
viz C.1. Technická zpráva, C.3. Vzorové příčné řezy</t>
  </si>
  <si>
    <t>36</t>
  </si>
  <si>
    <t>57475</t>
  </si>
  <si>
    <t>VOZOVKOVÉ VÝZTUŽNÉ VRSTVY Z GEOMŘÍŽOVINY</t>
  </si>
  <si>
    <t>Výztužná geomříž z vysokopevnostních skelných vláken  
Položit mezi ACP 16+ a ACO 11+, š. 2,00 m  
Pás v místech rýh od kanalizačních přípojek  
viz C.1. Technická zpráva, C.3. Vzorové příčné řezy</t>
  </si>
  <si>
    <t>pol. č. 87434: 42,60m*2,00m=85,200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</si>
  <si>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</si>
  <si>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</si>
  <si>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574A44</t>
  </si>
  <si>
    <t>ASFALTOVÝ BETON PRO OBRUSNÉ VRSTVY ACO 11+, 11S TL. 50MM</t>
  </si>
  <si>
    <t>ACO 11+, 50 mm  
viz C.1. Technická zpráva, C.2. Situace, C.3. Vzorové příčné řezy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</si>
  <si>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</si>
  <si>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</si>
  <si>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574E66</t>
  </si>
  <si>
    <t>ASFALTOVÝ BETON PRO PODKLADNÍ VRSTVY ACP 16+, 16S TL. 70MM</t>
  </si>
  <si>
    <t>ACP 16+, 70 mm  
viz C.1. Technická zpráva, C.3. Vzorové příčné řezy</t>
  </si>
  <si>
    <t>39</t>
  </si>
  <si>
    <t>582611</t>
  </si>
  <si>
    <t>KRYTY Z BETON DLAŽDIC SE ZÁMKEM ŠEDÝCH TL 60MM DO LOŽE Z KAM</t>
  </si>
  <si>
    <t>Chodníky  
Betonová zámková dlažba tl. 0,06 m, šedá  
viz C.1. Technická zpráva, C.2. Situace, C.3. Vzorové příčné řezy</t>
  </si>
  <si>
    <t>46,50+16,50+38,00+42,50+120,00=263,500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</si>
  <si>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</si>
  <si>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40</t>
  </si>
  <si>
    <t>582612</t>
  </si>
  <si>
    <t>KRYTY Z BETON DLAŽDIC SE ZÁMKEM ŠEDÝCH TL 80MM DO LOŽE Z KAM</t>
  </si>
  <si>
    <t>Parkovací stání, prostor pro kontejnery, sjezdy  
Betonová zámková dlažba tl. 0,08 m, šedá  
viz C.1. Technická zpráva, C.2. Situace, C.3. Vzorové příčné řezy</t>
  </si>
  <si>
    <t>Parkovací stání: 14,50+15,70+11,70+11,70+11,70+11,70+13,50=90,500 [A] 
Prostor pro kontejnery: 24,00=24,000 [B] 
Sjezdy: 18,60+10,10=28,700 [C] 
Celkem: A+B+C=143,200 [D]</t>
  </si>
  <si>
    <t>41</t>
  </si>
  <si>
    <t>582615</t>
  </si>
  <si>
    <t>KRYTY Z BETON DLAŽDIC SE ZÁMKEM BAREV TL 80MM DO LOŽE Z KAM</t>
  </si>
  <si>
    <t>Oddělení parkovacích míst  
Betonová zámková dlažba tl. 0,08 m, antracitová  
viz C.1. Technická zpráva, C.2. Situace, C.3. Vzorové příčné řezy</t>
  </si>
  <si>
    <t>0,50+0,50+0,50+0,50+0,50+0,50+0,80=3,800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</si>
  <si>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</si>
  <si>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</si>
  <si>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58261A</t>
  </si>
  <si>
    <t>KRYTY Z BETON DLAŽDIC SE ZÁMKEM BAREV RELIÉF TL 60MM DO LOŽE Z KAM</t>
  </si>
  <si>
    <t>Betonová zámková dlažba tl. 0,06 m, červená, reliéfní  
Varovné pásy š. 0,40 m, signální pásy š. 0,80 m  
viz C.1. Technická zpráva, C.2. Situace, C.3. Vzorové příčné řezy</t>
  </si>
  <si>
    <t>2,10+1,20+1,50+2,10+2,00+1,60+2,10+1,70+0,70=15,000 [A]</t>
  </si>
  <si>
    <t>43</t>
  </si>
  <si>
    <t>58261B</t>
  </si>
  <si>
    <t>KRYTY Z BETON DLAŽDIC SE ZÁMKEM BAREV RELIÉF TL 80MM DO LOŽE Z KAM</t>
  </si>
  <si>
    <t>Betonová zámková dlažba tl. 0,08 m, červená, reliéfní  
Varovné pásy š. 0,40 m v místech sjezdů k nemovitostem přes chodník  
viz C.1. Technická zpráva, C.2. Situace, C.3. Vzorové příčné řezy</t>
  </si>
  <si>
    <t>3,70+1,40=5,100 [A]</t>
  </si>
  <si>
    <t>Přidružená stavební výroba</t>
  </si>
  <si>
    <t>44</t>
  </si>
  <si>
    <t>711117</t>
  </si>
  <si>
    <t>IZOLACE BĚŽNÝCH KONSTRUKCÍ PROTI ZEMNÍ VLHKOSTI Z PE FÓLIÍ</t>
  </si>
  <si>
    <t>Nopová fólie kolem objektu v. 0,50 m  
Včetně krycí lišty a kotvení po 0,50 m  
viz C.1. Technická zpráva, C.2. Situace, C.3. Vzorové příčné řezy</t>
  </si>
  <si>
    <t>29,00+42,20=71,200 [A] 
Celkem: Am*0,50m=35,600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</si>
  <si>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</si>
  <si>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</si>
  <si>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45</t>
  </si>
  <si>
    <t>87434</t>
  </si>
  <si>
    <t>POTRUBÍ Z TRUB PLASTOVÝCH ODPADNÍCH DN DO 200MM</t>
  </si>
  <si>
    <t>Kanalizační přípojky DN 200, SN 8  
viz C.1. Technická zpráva, C.2. Situace, C.3. Vzorové příčné řezy</t>
  </si>
  <si>
    <t>4,50+1,20+2,30+1,40+4,50+24,10+4,60=42,600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</si>
  <si>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</si>
  <si>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</si>
  <si>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875342</t>
  </si>
  <si>
    <t>POTRUBÍ DREN Z TRUB PLAST DN DO 200MM DĚROVANÝCH</t>
  </si>
  <si>
    <t>Flexibilní drenážní trubka PE DN 160  
viz C.1. Technická zpráva, C.2. Situace, C.3. Vzorové příčné řezy</t>
  </si>
  <si>
    <t>18,30+1,80+6,70=26,800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</si>
  <si>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</si>
  <si>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47</t>
  </si>
  <si>
    <t>87733</t>
  </si>
  <si>
    <t>CHRÁNIČKY PŮLENÉ Z TRUB PLAST DN DO 150MM</t>
  </si>
  <si>
    <t>Půlená plastová chráničky pro vedení CETIN, a.s.  
Dle podmínek majitele sítě  
viz C.1. Technická zpráva, C.2. Situace</t>
  </si>
  <si>
    <t>25,50=25,500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</si>
  <si>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</si>
  <si>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</si>
  <si>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87814</t>
  </si>
  <si>
    <t>NASUNUTÍ PLAST TRUB DN DO 40MM DO CHRÁNIČKY</t>
  </si>
  <si>
    <t>Uložení kabelu vedení CETIN, a.s. do půlené plastové chráničky  
Dle podmínek majitele sítě  
viz C.1. Technická zpráva, C.2. Situace</t>
  </si>
  <si>
    <t>pol. č. 87733: 25,50=25,500 [A]</t>
  </si>
  <si>
    <t>položka zahrnuje:  
pojízdná sedla (objímky)  
případně předepsané utěsnění konců chráničky  
nezahrnuje dodávku potrubí</t>
  </si>
  <si>
    <t>49</t>
  </si>
  <si>
    <t>89712</t>
  </si>
  <si>
    <t>VPUSŤ KANALIZAČNÍ ULIČNÍ KOMPLETNÍ Z BETONOVÝCH DÍLCŮ</t>
  </si>
  <si>
    <t>KUS</t>
  </si>
  <si>
    <t>Betonová uliční vpusť  
Včetně pozinkovaného čistícího koše a ocelové litinové mříže D400  
viz C.1. Technická zpráva, C.2. Situace</t>
  </si>
  <si>
    <t>3,00=3,000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</si>
  <si>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</si>
  <si>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50</t>
  </si>
  <si>
    <t>89923</t>
  </si>
  <si>
    <t>VÝŠKOVÁ ÚPRAVA KRYCÍCH HRNCŮ</t>
  </si>
  <si>
    <t>Výšková úprava vodovodních šoupat a hydrantů  
viz C.1. Technická zpráva, C.2. Situace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</si>
  <si>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</si>
  <si>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</si>
  <si>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51</t>
  </si>
  <si>
    <t>914171</t>
  </si>
  <si>
    <t>DOPRAVNÍ ZNAČKY ZÁKLADNÍ VELIKOSTI HLINÍKOVÉ FÓLIE TŘ 2 - DODÁVKA A MONTÁŽ</t>
  </si>
  <si>
    <t>Nová SDZ  
viz C.1. Technická zpráva, C.2. Situace</t>
  </si>
  <si>
    <t>P 6: 1,00=1,000 [A] 
IS 19b + IS 19b + IS 19d + IS 19c: 4,00=4,000 [B] 
P6 + E 2b: 2,00=2,000 [C] 
IP 11b: 1,00=1,000 [D] 
IP 12: 1,00=1,000 [E] 
Celkem: A+B+C+D+E=9,000 [F]</t>
  </si>
  <si>
    <t>položka zahrnuje:  
- dodávku a montáž značek v požadovaném provedení</t>
  </si>
  <si>
    <t>52</t>
  </si>
  <si>
    <t>914173</t>
  </si>
  <si>
    <t>DOPRAVNÍ ZNAČKY ZÁKLADNÍ VELIKOSTI HLINÍKOVÉ FÓLIE TŘ 2 - DEMONTÁŽ</t>
  </si>
  <si>
    <t>Odstranění stávajících SDZ  
Včetně naložení, odvozu a odkopu zhotrovitelem  
viz C.1. Technická zpráva, C.2. Situace</t>
  </si>
  <si>
    <t>Položka zahrnuje odstranění, demontáž a odklizení materiálu s odvozem na předepsané místo</t>
  </si>
  <si>
    <t>53</t>
  </si>
  <si>
    <t>914913</t>
  </si>
  <si>
    <t>SLOUPKY A STOJKY DZ Z OCEL TRUBEK ZABETON DEMONTÁŽ</t>
  </si>
  <si>
    <t>Demontáž sloupku SDZ vč. jejího betonové základu  
viz C.1. Technická zpráva, C.2. Situace</t>
  </si>
  <si>
    <t>P 6: 1,00=1,000 [A] 
IS 19b + IS 19b + IS 19d + IS 19c: 4,00=4,000 [B] 
P6 + E 2b: 2,00=2,000 [C] 
Celkem: A+B+C=7,000 [D]</t>
  </si>
  <si>
    <t>54</t>
  </si>
  <si>
    <t>914921</t>
  </si>
  <si>
    <t>SLOUPKY A STOJKY DOPRAVNÍCH ZNAČEK Z OCEL TRUBEK DO PATKY - DODÁVKA A MONTÁŽ</t>
  </si>
  <si>
    <t>Nové sloupky SDZ  
viz C.1. Technická zpráva, C.2. Situace</t>
  </si>
  <si>
    <t>P 6: 1,00=1,000 [A] 
IS 19b + IS 19b + IS 19d + IS 19c: 1,00=1,000 [B] 
P6 + E 2b: 1,00=1,000 [C] 
IP 11b: 1,00=1,000 [D] 
IP 12: 1,00=1,000 [E] 
Celkem: A+B+C+D+E=5,000 [F]</t>
  </si>
  <si>
    <t>položka zahrnuje:  
- sloupky a upevňovací zařízení včetně jejich osazení (betonová patka, zemní práce)</t>
  </si>
  <si>
    <t>55</t>
  </si>
  <si>
    <t>915111</t>
  </si>
  <si>
    <t>VODOROVNÉ DOPRAVNÍ ZNAČENÍ BARVOU HLADKÉ - DODÁVKA A POKLÁDKA</t>
  </si>
  <si>
    <t>VDZ  barvou vč. předznačení  
viz C.1. Technická zpráva, C.2. Situace</t>
  </si>
  <si>
    <t>V 1a (0,125): 9,65*0,125=1,206 [A] 
V 5 (0,50): (3,50+5,00)*0,50=4,250 [B] 
Celkem: A+B=5,456 [C]</t>
  </si>
  <si>
    <t>položka zahrnuje:  
- dodání a pokládku nátěrového materiálu (měří se pouze natíraná plocha)  
- předznačení a reflexní úpravu</t>
  </si>
  <si>
    <t>56</t>
  </si>
  <si>
    <t>915221</t>
  </si>
  <si>
    <t>VODOR DOPRAV ZNAČ PLASTEM STRUKTURÁLNÍ NEHLUČNÉ - DOD A POKLÁDKA</t>
  </si>
  <si>
    <t>Dvojsložkový plast včetně směsi balotiny a protismykových přísad na vyzrálý kryt a na předchozí značení barvou  
viz C.1. Technická zpráva, C.2. Situace</t>
  </si>
  <si>
    <t>57</t>
  </si>
  <si>
    <t>915222</t>
  </si>
  <si>
    <t>VODOR DOPRAV ZNAČ PLASTEM STRUKTURÁLNÍ NEHLUČNÉ - ODSTRANĚNÍ</t>
  </si>
  <si>
    <t>Odstranění stávajícího VDZ v křižovatce ul. Na Drahách se silnicí II/305  
viz C.1. Technická zpráva, C.2. Situace</t>
  </si>
  <si>
    <t>V5 (0,50): (3,50+5,00)*0,50=4,250 [A]</t>
  </si>
  <si>
    <t>zahrnuje odstranění značení bez ohledu na způsob provedení (zatření, zbroušení) a odklizení  
vzniklé suti</t>
  </si>
  <si>
    <t>58</t>
  </si>
  <si>
    <t>91552</t>
  </si>
  <si>
    <t>VODOR DOPRAV ZNAČ - PÍSMENA</t>
  </si>
  <si>
    <t>Nápis "STOP"  
Provést 1x barvou a 1x plastem  
viz C.1. Technická zpráva, C.2. Situace</t>
  </si>
  <si>
    <t>4,00písmena*2,00nátěry=8,000 [A]</t>
  </si>
  <si>
    <t>položka zahrnuje:  
- dodání a pokládku nátěrového materiálu  
- předznačení a reflexní úpravu</t>
  </si>
  <si>
    <t>59</t>
  </si>
  <si>
    <t>917211</t>
  </si>
  <si>
    <t>ZÁHONOVÉ OBRUBY Z BETONOVÝCH OBRUBNÍKŮ ŠÍŘ 50MM</t>
  </si>
  <si>
    <t>Betonový záhonový obrubník 0,05/0,25 m  
Osazení do betonového lože C20/25n, XF3 tl. min. 0,10 m  
viz C.1. Technická zpráva, C.2. Situace, C.3. Vzorové příčné řezy</t>
  </si>
  <si>
    <t>9,60=9,600 [A]</t>
  </si>
  <si>
    <t>Položka zahrnuje:  
dodání a pokládku betonových obrubníků o rozměrech předepsaných zadávací dokumentací  
betonové lože i boční betonovou opěrku.</t>
  </si>
  <si>
    <t>60</t>
  </si>
  <si>
    <t>917223</t>
  </si>
  <si>
    <t>SILNIČNÍ A CHODNÍKOVÉ OBRUBY Z BETONOVÝCH OBRUBNÍKŮ ŠÍŘ 100MM</t>
  </si>
  <si>
    <t>Betonový silniční obrubník 0,10/0,25 m  
Osazení do betonového lože C20/25n, XF3 tl. min 0,10 m  
viz C.1. Technická zpráva, C.2. Situace, C.3. Vzorové příčné řezy</t>
  </si>
  <si>
    <t>6,52+0,75+18,90+22,73+27,57+1,31+5,95=83,730 [A]</t>
  </si>
  <si>
    <t>61</t>
  </si>
  <si>
    <t>917224</t>
  </si>
  <si>
    <t>SILNIČNÍ A CHODNÍKOVÉ OBRUBY Z BETONOVÝCH OBRUBNÍKŮ ŠÍŘ 150MM</t>
  </si>
  <si>
    <t>Betonový silniční obrubník 0,15/0,25 m, podsázka 0,12 m  
Osazení do betonového lože C20/25n, XF3 tl. min 0,10 m  
viz C.1. Technická zpráva, C.2. Situace, C.3. Vzorové příčné řezy</t>
  </si>
  <si>
    <t>26,06+18,11+53,34+5,00+19,63+24,87=147,010 [A]</t>
  </si>
  <si>
    <t>62</t>
  </si>
  <si>
    <t>Betonový nájezdový obrubník 0,15/0,15 m, podsázka 0,02 m  
Osazení do betonového lože C20/25n, XF3 tl. min 0,10 m  
viz C.1. Technická zpráva, C.2. Situace, C.3. Vzorové příčné řezy</t>
  </si>
  <si>
    <t>23,88+5,25+10,00+13,75+8,00+3,50+1,80=66,180 [A]</t>
  </si>
  <si>
    <t>63</t>
  </si>
  <si>
    <t>Betonový náběhový obrubník 0,15/0,15-0,25 m, podsázka 0,02-0,12 m  
Osazení do betonového lože C20/25n, XF3 tl. min 0,10 m  
viz C.1. Technická zpráva, C.2. Situace, C.3. Vzorové příčné řezy</t>
  </si>
  <si>
    <t>1,00+1,00+1,00+1,00+1,00+1,00+1,00+1,00+1,00+1,00+1,00+1,00+1,00+1,00+1,00+1,00+1,00+1,00=18,000 [B]</t>
  </si>
  <si>
    <t>64</t>
  </si>
  <si>
    <t>919113</t>
  </si>
  <si>
    <t>ŘEZÁNÍ ASFALTOVÉHO KRYTU VOZOVEK TL DO 150MM</t>
  </si>
  <si>
    <t>Řezání spar v asfaltobetonovém krytu    
viz C.1. Technická zpráva, C.2. Situace</t>
  </si>
  <si>
    <t>5,56+4,29+1,00+3,30+5,13+5,35+19,44+2,60+0,70=47,370 [A]</t>
  </si>
  <si>
    <t>položka zahrnuje řezání vozovkové vrstvy v předepsané tloušťce, včetně spotřeby vody</t>
  </si>
  <si>
    <t>65</t>
  </si>
  <si>
    <t>931315</t>
  </si>
  <si>
    <t>TĚSNĚNÍ DILATAČ SPAR ASF ZÁLIVKOU PRŮŘ DO 600MM2</t>
  </si>
  <si>
    <t>Asfaltová zálivka včetně ošetření do vyfrézované drážky 0,01/0,06 m  
viz C.1. Technická zpráva, C.2. Situace, C.3. Vzorové příčné řezy</t>
  </si>
  <si>
    <t>29,92=29,920 [A]</t>
  </si>
  <si>
    <t>položka zahrnuje dodávku a osazení předepsaného materiálu, očištění ploch spáry před úpravou, očištění okolí spáry po úpravě  
nezahrnuje těsnící profil</t>
  </si>
  <si>
    <t>66</t>
  </si>
  <si>
    <t>935161</t>
  </si>
  <si>
    <t>MIKROŠTĚRBINOVÉ ŽLABY S PŘERUŠOVANOU ŠTĚRBINOU BEZ VNITŘNÍHO SPÁDU</t>
  </si>
  <si>
    <t>Záslepka, čístící kus s mříží D400, 5 kus bez spádu, vpusťový kus s mříží D400, sestava pod vpusťový kus s kalovými koši, záslepka  
Osazení do betonového lože C20/25n, XF3 tl. 0,20 m  
viz C.1. Technická zpráva, C.2. Situace</t>
  </si>
  <si>
    <t>7,24=7,240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</si>
  <si>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</si>
  <si>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67</t>
  </si>
  <si>
    <t>93551</t>
  </si>
  <si>
    <t>ŽLABY Z DÍLCŮ Z BETONU SVĚTLÉ ŠÍŘKY DO 100MM VČETNĚ MŘÍŽÍ</t>
  </si>
  <si>
    <t>Odvodňovací žlábek s krycím litinovým roštem  
Osazení do betonového lože C20/25n, XF3 tl. min 0,10 m  
viz C.1. Technická zpráva, C.2. Situace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</si>
  <si>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</si>
  <si>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68</t>
  </si>
  <si>
    <t>93818</t>
  </si>
  <si>
    <t>OČIŠTĚNÍ ASFALT VOZOVEK ZAMETENÍM</t>
  </si>
  <si>
    <t>Strojní zametení před pokládkou vrstvy ACP 16+  
Strojní zametení před pokládkou vrstvy ACO 11+  
viz C.1. Technická zpráva</t>
  </si>
  <si>
    <t>pol. č.: 633,00=633,000 [A] 
pol. č.: 140,00=140,000 [B] 
pol. č.: 633,00=633,000 [C] 
Celkem: A+B+C=1 406,000 [D]</t>
  </si>
  <si>
    <t>položka zahrnuje očištění předepsaným způsobem včetně odklizení vzniklého odpadu</t>
  </si>
  <si>
    <t>69</t>
  </si>
  <si>
    <t>96687</t>
  </si>
  <si>
    <t>VYBOURÁNÍ ULIČNÍCH VPUSTÍ KOMPLETNÍCH</t>
  </si>
  <si>
    <t>Včetně naložení, odvozu a uložení na skládku  
viz C.1. Technická zpráva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</si>
  <si>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</si>
  <si>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70</t>
  </si>
  <si>
    <t>99999</t>
  </si>
  <si>
    <t>ODSTRANĚNÍ INFORMAČNÍCH TABULÍ</t>
  </si>
  <si>
    <t>KS</t>
  </si>
  <si>
    <t>Odstranění stávajících informačních tabulí u parkoviště o rozměru 1,50/2,50 m  
Včetně naložení, odvozu, uložení a poplatku za skládku  
viz C.1. Technická zpráva, C.2. Situace</t>
  </si>
  <si>
    <t>7,00=7,000 [A]</t>
  </si>
  <si>
    <t>71</t>
  </si>
  <si>
    <t>NOVÉ INFORMAČNÍ TABULE</t>
  </si>
  <si>
    <t>Nové informační tabule o rozměru 1,50/2,50 m  
Umístění a provedení specifikuje obec  
viz C.1. Technická zpráva, C.2. Situace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</si>
</sst>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19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38.25">
      <c r="A28" t="s">
        <v>44</v>
      </c>
      <c r="E28" s="29" t="s">
        <v>60</v>
      </c>
    </row>
    <row r="29" spans="1:16" ht="12.75">
      <c r="A29" s="19" t="s">
        <v>35</v>
      </c>
      <c s="23" t="s">
        <v>27</v>
      </c>
      <c s="23" t="s">
        <v>57</v>
      </c>
      <c s="19" t="s">
        <v>13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38.25">
      <c r="A32" t="s">
        <v>44</v>
      </c>
      <c r="E32" s="29" t="s">
        <v>60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56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56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72</v>
      </c>
    </row>
    <row r="43" spans="1:5" ht="12.75">
      <c r="A43" s="30" t="s">
        <v>42</v>
      </c>
      <c r="E43" s="31" t="s">
        <v>43</v>
      </c>
    </row>
    <row r="44" spans="1:5" ht="12.75">
      <c r="A44" t="s">
        <v>44</v>
      </c>
      <c r="E44" s="29" t="s">
        <v>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0+O8+O29+O122+O131+O184+O189+O214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</v>
      </c>
      <c s="32">
        <f>0+I8+I29+I122+I131+I184+I189+I214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74</v>
      </c>
      <c s="5"/>
      <c s="14" t="s">
        <v>75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76</v>
      </c>
      <c s="19" t="s">
        <v>37</v>
      </c>
      <c s="24" t="s">
        <v>77</v>
      </c>
      <c s="25" t="s">
        <v>78</v>
      </c>
      <c s="26">
        <v>102.65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79</v>
      </c>
    </row>
    <row r="11" spans="1:5" ht="63.75">
      <c r="A11" s="30" t="s">
        <v>42</v>
      </c>
      <c r="E11" s="31" t="s">
        <v>80</v>
      </c>
    </row>
    <row r="12" spans="1:5" ht="25.5">
      <c r="A12" t="s">
        <v>44</v>
      </c>
      <c r="E12" s="29" t="s">
        <v>81</v>
      </c>
    </row>
    <row r="13" spans="1:16" ht="12.75">
      <c r="A13" s="19" t="s">
        <v>35</v>
      </c>
      <c s="23" t="s">
        <v>13</v>
      </c>
      <c s="23" t="s">
        <v>82</v>
      </c>
      <c s="19" t="s">
        <v>19</v>
      </c>
      <c s="24" t="s">
        <v>83</v>
      </c>
      <c s="25" t="s">
        <v>78</v>
      </c>
      <c s="26">
        <v>226.83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84</v>
      </c>
    </row>
    <row r="15" spans="1:5" ht="12.75">
      <c r="A15" s="30" t="s">
        <v>42</v>
      </c>
      <c r="E15" s="31" t="s">
        <v>85</v>
      </c>
    </row>
    <row r="16" spans="1:5" ht="25.5">
      <c r="A16" t="s">
        <v>44</v>
      </c>
      <c r="E16" s="29" t="s">
        <v>81</v>
      </c>
    </row>
    <row r="17" spans="1:16" ht="12.75">
      <c r="A17" s="19" t="s">
        <v>35</v>
      </c>
      <c s="23" t="s">
        <v>12</v>
      </c>
      <c s="23" t="s">
        <v>82</v>
      </c>
      <c s="19" t="s">
        <v>13</v>
      </c>
      <c s="24" t="s">
        <v>83</v>
      </c>
      <c s="25" t="s">
        <v>78</v>
      </c>
      <c s="26">
        <v>58.025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86</v>
      </c>
    </row>
    <row r="19" spans="1:5" ht="63.75">
      <c r="A19" s="30" t="s">
        <v>42</v>
      </c>
      <c r="E19" s="31" t="s">
        <v>87</v>
      </c>
    </row>
    <row r="20" spans="1:5" ht="25.5">
      <c r="A20" t="s">
        <v>44</v>
      </c>
      <c r="E20" s="29" t="s">
        <v>81</v>
      </c>
    </row>
    <row r="21" spans="1:16" ht="12.75">
      <c r="A21" s="19" t="s">
        <v>35</v>
      </c>
      <c s="23" t="s">
        <v>23</v>
      </c>
      <c s="23" t="s">
        <v>88</v>
      </c>
      <c s="19" t="s">
        <v>37</v>
      </c>
      <c s="24" t="s">
        <v>89</v>
      </c>
      <c s="25" t="s">
        <v>78</v>
      </c>
      <c s="26">
        <v>99.12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90</v>
      </c>
    </row>
    <row r="23" spans="1:5" ht="12.75">
      <c r="A23" s="30" t="s">
        <v>42</v>
      </c>
      <c r="E23" s="31" t="s">
        <v>91</v>
      </c>
    </row>
    <row r="24" spans="1:5" ht="25.5">
      <c r="A24" t="s">
        <v>44</v>
      </c>
      <c r="E24" s="29" t="s">
        <v>81</v>
      </c>
    </row>
    <row r="25" spans="1:16" ht="12.75">
      <c r="A25" s="19" t="s">
        <v>35</v>
      </c>
      <c s="23" t="s">
        <v>25</v>
      </c>
      <c s="23" t="s">
        <v>92</v>
      </c>
      <c s="19" t="s">
        <v>37</v>
      </c>
      <c s="24" t="s">
        <v>93</v>
      </c>
      <c s="25" t="s">
        <v>78</v>
      </c>
      <c s="26">
        <v>10.185</v>
      </c>
      <c s="27">
        <v>0</v>
      </c>
      <c s="27">
        <f>ROUND(ROUND(H25,2)*ROUND(G25,3),2)</f>
      </c>
      <c r="O25">
        <f>(I25*0)/100</f>
      </c>
      <c t="s">
        <v>17</v>
      </c>
    </row>
    <row r="26" spans="1:5" ht="38.25">
      <c r="A26" s="28" t="s">
        <v>40</v>
      </c>
      <c r="E26" s="29" t="s">
        <v>94</v>
      </c>
    </row>
    <row r="27" spans="1:5" ht="38.25">
      <c r="A27" s="30" t="s">
        <v>42</v>
      </c>
      <c r="E27" s="31" t="s">
        <v>95</v>
      </c>
    </row>
    <row r="28" spans="1:5" ht="25.5">
      <c r="A28" t="s">
        <v>44</v>
      </c>
      <c r="E28" s="29" t="s">
        <v>96</v>
      </c>
    </row>
    <row r="29" spans="1:18" ht="12.75" customHeight="1">
      <c r="A29" s="5" t="s">
        <v>33</v>
      </c>
      <c s="5"/>
      <c s="35" t="s">
        <v>19</v>
      </c>
      <c s="5"/>
      <c s="21" t="s">
        <v>97</v>
      </c>
      <c s="5"/>
      <c s="5"/>
      <c s="5"/>
      <c s="36">
        <f>0+Q29</f>
      </c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19" t="s">
        <v>35</v>
      </c>
      <c s="23" t="s">
        <v>27</v>
      </c>
      <c s="23" t="s">
        <v>98</v>
      </c>
      <c s="19" t="s">
        <v>37</v>
      </c>
      <c s="24" t="s">
        <v>99</v>
      </c>
      <c s="25" t="s">
        <v>100</v>
      </c>
      <c s="26">
        <v>23</v>
      </c>
      <c s="27">
        <v>0</v>
      </c>
      <c s="27">
        <f>ROUND(ROUND(H30,2)*ROUND(G30,3),2)</f>
      </c>
      <c r="O30">
        <f>(I30*0)/100</f>
      </c>
      <c t="s">
        <v>17</v>
      </c>
    </row>
    <row r="31" spans="1:5" ht="38.25">
      <c r="A31" s="28" t="s">
        <v>40</v>
      </c>
      <c r="E31" s="29" t="s">
        <v>101</v>
      </c>
    </row>
    <row r="32" spans="1:5" ht="12.75">
      <c r="A32" s="30" t="s">
        <v>42</v>
      </c>
      <c r="E32" s="31" t="s">
        <v>102</v>
      </c>
    </row>
    <row r="33" spans="1:5" ht="38.25">
      <c r="A33" t="s">
        <v>44</v>
      </c>
      <c r="E33" s="29" t="s">
        <v>103</v>
      </c>
    </row>
    <row r="34" spans="1:16" ht="12.75">
      <c r="A34" s="19" t="s">
        <v>35</v>
      </c>
      <c s="23" t="s">
        <v>62</v>
      </c>
      <c s="23" t="s">
        <v>104</v>
      </c>
      <c s="19" t="s">
        <v>37</v>
      </c>
      <c s="24" t="s">
        <v>105</v>
      </c>
      <c s="25" t="s">
        <v>78</v>
      </c>
      <c s="26">
        <v>29.43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106</v>
      </c>
    </row>
    <row r="36" spans="1:5" ht="51">
      <c r="A36" s="30" t="s">
        <v>42</v>
      </c>
      <c r="E36" s="31" t="s">
        <v>107</v>
      </c>
    </row>
    <row r="37" spans="1:5" ht="63.75">
      <c r="A37" t="s">
        <v>44</v>
      </c>
      <c r="E37" s="29" t="s">
        <v>108</v>
      </c>
    </row>
    <row r="38" spans="1:16" ht="25.5">
      <c r="A38" s="19" t="s">
        <v>35</v>
      </c>
      <c s="23" t="s">
        <v>66</v>
      </c>
      <c s="23" t="s">
        <v>109</v>
      </c>
      <c s="19" t="s">
        <v>37</v>
      </c>
      <c s="24" t="s">
        <v>110</v>
      </c>
      <c s="25" t="s">
        <v>78</v>
      </c>
      <c s="26">
        <v>226.83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111</v>
      </c>
    </row>
    <row r="40" spans="1:5" ht="51">
      <c r="A40" s="30" t="s">
        <v>42</v>
      </c>
      <c r="E40" s="31" t="s">
        <v>112</v>
      </c>
    </row>
    <row r="41" spans="1:5" ht="63.75">
      <c r="A41" t="s">
        <v>44</v>
      </c>
      <c r="E41" s="29" t="s">
        <v>108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115</v>
      </c>
      <c s="26">
        <v>24.07</v>
      </c>
      <c s="27">
        <v>0</v>
      </c>
      <c s="27">
        <f>ROUND(ROUND(H42,2)*ROUND(G42,3),2)</f>
      </c>
      <c r="O42">
        <f>(I42*0)/100</f>
      </c>
      <c t="s">
        <v>17</v>
      </c>
    </row>
    <row r="43" spans="1:5" ht="38.25">
      <c r="A43" s="28" t="s">
        <v>40</v>
      </c>
      <c r="E43" s="29" t="s">
        <v>116</v>
      </c>
    </row>
    <row r="44" spans="1:5" ht="12.75">
      <c r="A44" s="30" t="s">
        <v>42</v>
      </c>
      <c r="E44" s="31" t="s">
        <v>117</v>
      </c>
    </row>
    <row r="45" spans="1:5" ht="63.75">
      <c r="A45" t="s">
        <v>44</v>
      </c>
      <c r="E45" s="29" t="s">
        <v>108</v>
      </c>
    </row>
    <row r="46" spans="1:16" ht="12.75">
      <c r="A46" s="19" t="s">
        <v>35</v>
      </c>
      <c s="23" t="s">
        <v>32</v>
      </c>
      <c s="23" t="s">
        <v>118</v>
      </c>
      <c s="19" t="s">
        <v>37</v>
      </c>
      <c s="24" t="s">
        <v>119</v>
      </c>
      <c s="25" t="s">
        <v>115</v>
      </c>
      <c s="26">
        <v>159.89</v>
      </c>
      <c s="27">
        <v>0</v>
      </c>
      <c s="27">
        <f>ROUND(ROUND(H46,2)*ROUND(G46,3),2)</f>
      </c>
      <c r="O46">
        <f>(I46*0)/100</f>
      </c>
      <c t="s">
        <v>17</v>
      </c>
    </row>
    <row r="47" spans="1:5" ht="38.25">
      <c r="A47" s="28" t="s">
        <v>40</v>
      </c>
      <c r="E47" s="29" t="s">
        <v>120</v>
      </c>
    </row>
    <row r="48" spans="1:5" ht="25.5">
      <c r="A48" s="30" t="s">
        <v>42</v>
      </c>
      <c r="E48" s="31" t="s">
        <v>121</v>
      </c>
    </row>
    <row r="49" spans="1:5" ht="63.75">
      <c r="A49" t="s">
        <v>44</v>
      </c>
      <c r="E49" s="29" t="s">
        <v>108</v>
      </c>
    </row>
    <row r="50" spans="1:16" ht="25.5">
      <c r="A50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78</v>
      </c>
      <c s="26">
        <v>99.12</v>
      </c>
      <c s="27">
        <v>0</v>
      </c>
      <c s="27">
        <f>ROUND(ROUND(H50,2)*ROUND(G50,3),2)</f>
      </c>
      <c r="O50">
        <f>(I50*0)/100</f>
      </c>
      <c t="s">
        <v>17</v>
      </c>
    </row>
    <row r="51" spans="1:5" ht="38.25">
      <c r="A51" s="28" t="s">
        <v>40</v>
      </c>
      <c r="E51" s="29" t="s">
        <v>125</v>
      </c>
    </row>
    <row r="52" spans="1:5" ht="12.75">
      <c r="A52" s="30" t="s">
        <v>42</v>
      </c>
      <c r="E52" s="31" t="s">
        <v>126</v>
      </c>
    </row>
    <row r="53" spans="1:5" ht="63.75">
      <c r="A53" t="s">
        <v>44</v>
      </c>
      <c r="E53" s="29" t="s">
        <v>127</v>
      </c>
    </row>
    <row r="54" spans="1:16" ht="12.75">
      <c r="A54" s="19" t="s">
        <v>35</v>
      </c>
      <c s="23" t="s">
        <v>128</v>
      </c>
      <c s="23" t="s">
        <v>129</v>
      </c>
      <c s="19" t="s">
        <v>37</v>
      </c>
      <c s="24" t="s">
        <v>130</v>
      </c>
      <c s="25" t="s">
        <v>115</v>
      </c>
      <c s="26">
        <v>29.92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131</v>
      </c>
    </row>
    <row r="56" spans="1:5" ht="12.75">
      <c r="A56" s="30" t="s">
        <v>42</v>
      </c>
      <c r="E56" s="31" t="s">
        <v>132</v>
      </c>
    </row>
    <row r="57" spans="1:5" ht="25.5">
      <c r="A57" t="s">
        <v>44</v>
      </c>
      <c r="E57" s="29" t="s">
        <v>133</v>
      </c>
    </row>
    <row r="58" spans="1:16" ht="12.75">
      <c r="A58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78</v>
      </c>
      <c s="26">
        <v>11.025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137</v>
      </c>
    </row>
    <row r="60" spans="1:5" ht="25.5">
      <c r="A60" s="30" t="s">
        <v>42</v>
      </c>
      <c r="E60" s="31" t="s">
        <v>138</v>
      </c>
    </row>
    <row r="61" spans="1:5" ht="38.25">
      <c r="A61" t="s">
        <v>44</v>
      </c>
      <c r="E61" s="29" t="s">
        <v>139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78</v>
      </c>
      <c s="26">
        <v>12.24</v>
      </c>
      <c s="27">
        <v>0</v>
      </c>
      <c s="27">
        <f>ROUND(ROUND(H62,2)*ROUND(G62,3),2)</f>
      </c>
      <c r="O62">
        <f>(I62*0)/100</f>
      </c>
      <c t="s">
        <v>17</v>
      </c>
    </row>
    <row r="63" spans="1:5" ht="76.5">
      <c r="A63" s="28" t="s">
        <v>40</v>
      </c>
      <c r="E63" s="29" t="s">
        <v>143</v>
      </c>
    </row>
    <row r="64" spans="1:5" ht="12.75">
      <c r="A64" s="30" t="s">
        <v>42</v>
      </c>
      <c r="E64" s="31" t="s">
        <v>144</v>
      </c>
    </row>
    <row r="65" spans="1:5" ht="369.75">
      <c r="A65" t="s">
        <v>44</v>
      </c>
      <c r="E65" s="29" t="s">
        <v>145</v>
      </c>
    </row>
    <row r="66" spans="1:16" ht="12.75">
      <c r="A66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78</v>
      </c>
      <c s="26">
        <v>7.26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149</v>
      </c>
    </row>
    <row r="68" spans="1:5" ht="12.75">
      <c r="A68" s="30" t="s">
        <v>42</v>
      </c>
      <c r="E68" s="31" t="s">
        <v>150</v>
      </c>
    </row>
    <row r="69" spans="1:5" ht="369.75">
      <c r="A69" t="s">
        <v>44</v>
      </c>
      <c r="E69" s="29" t="s">
        <v>145</v>
      </c>
    </row>
    <row r="70" spans="1:16" ht="12.75">
      <c r="A70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78</v>
      </c>
      <c s="26">
        <v>21.21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154</v>
      </c>
    </row>
    <row r="72" spans="1:5" ht="12.75">
      <c r="A72" s="30" t="s">
        <v>42</v>
      </c>
      <c r="E72" s="31" t="s">
        <v>155</v>
      </c>
    </row>
    <row r="73" spans="1:5" ht="306">
      <c r="A73" t="s">
        <v>44</v>
      </c>
      <c r="E73" s="29" t="s">
        <v>156</v>
      </c>
    </row>
    <row r="74" spans="1:16" ht="12.75">
      <c r="A74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78</v>
      </c>
      <c s="26">
        <v>18</v>
      </c>
      <c s="27">
        <v>0</v>
      </c>
      <c s="27">
        <f>ROUND(ROUND(H74,2)*ROUND(G74,3),2)</f>
      </c>
      <c r="O74">
        <f>(I74*0)/100</f>
      </c>
      <c t="s">
        <v>17</v>
      </c>
    </row>
    <row r="75" spans="1:5" ht="51">
      <c r="A75" s="28" t="s">
        <v>40</v>
      </c>
      <c r="E75" s="29" t="s">
        <v>160</v>
      </c>
    </row>
    <row r="76" spans="1:5" ht="12.75">
      <c r="A76" s="30" t="s">
        <v>42</v>
      </c>
      <c r="E76" s="31" t="s">
        <v>161</v>
      </c>
    </row>
    <row r="77" spans="1:5" ht="318.7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78</v>
      </c>
      <c s="26">
        <v>71.27</v>
      </c>
      <c s="27">
        <v>0</v>
      </c>
      <c s="27">
        <f>ROUND(ROUND(H78,2)*ROUND(G78,3),2)</f>
      </c>
      <c r="O78">
        <f>(I78*0)/100</f>
      </c>
      <c t="s">
        <v>17</v>
      </c>
    </row>
    <row r="79" spans="1:5" ht="51">
      <c r="A79" s="28" t="s">
        <v>40</v>
      </c>
      <c r="E79" s="29" t="s">
        <v>166</v>
      </c>
    </row>
    <row r="80" spans="1:5" ht="38.25">
      <c r="A80" s="30" t="s">
        <v>42</v>
      </c>
      <c r="E80" s="31" t="s">
        <v>167</v>
      </c>
    </row>
    <row r="81" spans="1:5" ht="344.25">
      <c r="A81" t="s">
        <v>44</v>
      </c>
      <c r="E81" s="29" t="s">
        <v>168</v>
      </c>
    </row>
    <row r="82" spans="1:16" ht="12.75">
      <c r="A82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78</v>
      </c>
      <c s="26">
        <v>10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51">
      <c r="A83" s="28" t="s">
        <v>40</v>
      </c>
      <c r="E83" s="29" t="s">
        <v>172</v>
      </c>
    </row>
    <row r="84" spans="1:5" ht="12.75">
      <c r="A84" s="30" t="s">
        <v>42</v>
      </c>
      <c r="E84" s="31" t="s">
        <v>173</v>
      </c>
    </row>
    <row r="85" spans="1:5" ht="242.25">
      <c r="A85" t="s">
        <v>44</v>
      </c>
      <c r="E85" s="29" t="s">
        <v>174</v>
      </c>
    </row>
    <row r="86" spans="1:16" ht="12.75">
      <c r="A86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78</v>
      </c>
      <c s="26">
        <v>36.21</v>
      </c>
      <c s="27">
        <v>0</v>
      </c>
      <c s="27">
        <f>ROUND(ROUND(H86,2)*ROUND(G86,3),2)</f>
      </c>
      <c r="O86">
        <f>(I86*0)/100</f>
      </c>
      <c t="s">
        <v>17</v>
      </c>
    </row>
    <row r="87" spans="1:5" ht="38.25">
      <c r="A87" s="28" t="s">
        <v>40</v>
      </c>
      <c r="E87" s="29" t="s">
        <v>178</v>
      </c>
    </row>
    <row r="88" spans="1:5" ht="12.75">
      <c r="A88" s="30" t="s">
        <v>42</v>
      </c>
      <c r="E88" s="31" t="s">
        <v>179</v>
      </c>
    </row>
    <row r="89" spans="1:5" ht="242.25">
      <c r="A89" t="s">
        <v>44</v>
      </c>
      <c r="E89" s="29" t="s">
        <v>180</v>
      </c>
    </row>
    <row r="90" spans="1:16" ht="12.75">
      <c r="A90" s="19" t="s">
        <v>35</v>
      </c>
      <c s="23" t="s">
        <v>181</v>
      </c>
      <c s="23" t="s">
        <v>176</v>
      </c>
      <c s="19" t="s">
        <v>19</v>
      </c>
      <c s="24" t="s">
        <v>177</v>
      </c>
      <c s="25" t="s">
        <v>78</v>
      </c>
      <c s="26">
        <v>6.12</v>
      </c>
      <c s="27">
        <v>0</v>
      </c>
      <c s="27">
        <f>ROUND(ROUND(H90,2)*ROUND(G90,3),2)</f>
      </c>
      <c r="O90">
        <f>(I90*0)/100</f>
      </c>
      <c t="s">
        <v>17</v>
      </c>
    </row>
    <row r="91" spans="1:5" ht="51">
      <c r="A91" s="28" t="s">
        <v>40</v>
      </c>
      <c r="E91" s="29" t="s">
        <v>182</v>
      </c>
    </row>
    <row r="92" spans="1:5" ht="12.75">
      <c r="A92" s="30" t="s">
        <v>42</v>
      </c>
      <c r="E92" s="31" t="s">
        <v>183</v>
      </c>
    </row>
    <row r="93" spans="1:5" ht="229.5">
      <c r="A93" t="s">
        <v>44</v>
      </c>
      <c r="E93" s="29" t="s">
        <v>184</v>
      </c>
    </row>
    <row r="94" spans="1:16" ht="12.75">
      <c r="A94" s="19" t="s">
        <v>35</v>
      </c>
      <c s="23" t="s">
        <v>185</v>
      </c>
      <c s="23" t="s">
        <v>186</v>
      </c>
      <c s="19" t="s">
        <v>19</v>
      </c>
      <c s="24" t="s">
        <v>187</v>
      </c>
      <c s="25" t="s">
        <v>78</v>
      </c>
      <c s="26">
        <v>6.12</v>
      </c>
      <c s="27">
        <v>0</v>
      </c>
      <c s="27">
        <f>ROUND(ROUND(H94,2)*ROUND(G94,3),2)</f>
      </c>
      <c r="O94">
        <f>(I94*0)/100</f>
      </c>
      <c t="s">
        <v>17</v>
      </c>
    </row>
    <row r="95" spans="1:5" ht="51">
      <c r="A95" s="28" t="s">
        <v>40</v>
      </c>
      <c r="E95" s="29" t="s">
        <v>188</v>
      </c>
    </row>
    <row r="96" spans="1:5" ht="12.75">
      <c r="A96" s="30" t="s">
        <v>42</v>
      </c>
      <c r="E96" s="31" t="s">
        <v>189</v>
      </c>
    </row>
    <row r="97" spans="1:5" ht="306">
      <c r="A97" t="s">
        <v>44</v>
      </c>
      <c r="E97" s="29" t="s">
        <v>190</v>
      </c>
    </row>
    <row r="98" spans="1:16" ht="12.75">
      <c r="A98" s="19" t="s">
        <v>35</v>
      </c>
      <c s="23" t="s">
        <v>191</v>
      </c>
      <c s="23" t="s">
        <v>186</v>
      </c>
      <c s="19" t="s">
        <v>13</v>
      </c>
      <c s="24" t="s">
        <v>187</v>
      </c>
      <c s="25" t="s">
        <v>78</v>
      </c>
      <c s="26">
        <v>27.69</v>
      </c>
      <c s="27">
        <v>0</v>
      </c>
      <c s="27">
        <f>ROUND(ROUND(H98,2)*ROUND(G98,3),2)</f>
      </c>
      <c r="O98">
        <f>(I98*0)/100</f>
      </c>
      <c t="s">
        <v>17</v>
      </c>
    </row>
    <row r="99" spans="1:5" ht="51">
      <c r="A99" s="28" t="s">
        <v>40</v>
      </c>
      <c r="E99" s="29" t="s">
        <v>192</v>
      </c>
    </row>
    <row r="100" spans="1:5" ht="12.75">
      <c r="A100" s="30" t="s">
        <v>42</v>
      </c>
      <c r="E100" s="31" t="s">
        <v>193</v>
      </c>
    </row>
    <row r="101" spans="1:5" ht="306">
      <c r="A101" t="s">
        <v>44</v>
      </c>
      <c r="E101" s="29" t="s">
        <v>190</v>
      </c>
    </row>
    <row r="102" spans="1:16" ht="12.75">
      <c r="A102" s="19" t="s">
        <v>35</v>
      </c>
      <c s="23" t="s">
        <v>194</v>
      </c>
      <c s="23" t="s">
        <v>186</v>
      </c>
      <c s="19" t="s">
        <v>12</v>
      </c>
      <c s="24" t="s">
        <v>187</v>
      </c>
      <c s="25" t="s">
        <v>78</v>
      </c>
      <c s="26">
        <v>7.37</v>
      </c>
      <c s="27">
        <v>0</v>
      </c>
      <c s="27">
        <f>ROUND(ROUND(H102,2)*ROUND(G102,3),2)</f>
      </c>
      <c r="O102">
        <f>(I102*0)/100</f>
      </c>
      <c t="s">
        <v>17</v>
      </c>
    </row>
    <row r="103" spans="1:5" ht="38.25">
      <c r="A103" s="28" t="s">
        <v>40</v>
      </c>
      <c r="E103" s="29" t="s">
        <v>195</v>
      </c>
    </row>
    <row r="104" spans="1:5" ht="12.75">
      <c r="A104" s="30" t="s">
        <v>42</v>
      </c>
      <c r="E104" s="31" t="s">
        <v>196</v>
      </c>
    </row>
    <row r="105" spans="1:5" ht="293.25">
      <c r="A105" t="s">
        <v>44</v>
      </c>
      <c r="E105" s="29" t="s">
        <v>197</v>
      </c>
    </row>
    <row r="106" spans="1:16" ht="12.75">
      <c r="A106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100</v>
      </c>
      <c s="26">
        <v>675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76.5">
      <c r="A107" s="28" t="s">
        <v>40</v>
      </c>
      <c r="E107" s="29" t="s">
        <v>201</v>
      </c>
    </row>
    <row r="108" spans="1:5" ht="51">
      <c r="A108" s="30" t="s">
        <v>42</v>
      </c>
      <c r="E108" s="31" t="s">
        <v>202</v>
      </c>
    </row>
    <row r="109" spans="1:5" ht="25.5">
      <c r="A109" t="s">
        <v>44</v>
      </c>
      <c r="E109" s="29" t="s">
        <v>203</v>
      </c>
    </row>
    <row r="110" spans="1:16" ht="12.75">
      <c r="A110" s="19" t="s">
        <v>35</v>
      </c>
      <c s="23" t="s">
        <v>204</v>
      </c>
      <c s="23" t="s">
        <v>205</v>
      </c>
      <c s="19" t="s">
        <v>37</v>
      </c>
      <c s="24" t="s">
        <v>206</v>
      </c>
      <c s="25" t="s">
        <v>100</v>
      </c>
      <c s="26">
        <v>141.4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63.75">
      <c r="A111" s="28" t="s">
        <v>40</v>
      </c>
      <c r="E111" s="29" t="s">
        <v>207</v>
      </c>
    </row>
    <row r="112" spans="1:5" ht="12.75">
      <c r="A112" s="30" t="s">
        <v>42</v>
      </c>
      <c r="E112" s="31" t="s">
        <v>208</v>
      </c>
    </row>
    <row r="113" spans="1:5" ht="38.25">
      <c r="A113" t="s">
        <v>44</v>
      </c>
      <c r="E113" s="29" t="s">
        <v>209</v>
      </c>
    </row>
    <row r="114" spans="1:16" ht="12.75">
      <c r="A114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100</v>
      </c>
      <c s="26">
        <v>141.4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213</v>
      </c>
    </row>
    <row r="116" spans="1:5" ht="12.75">
      <c r="A116" s="30" t="s">
        <v>42</v>
      </c>
      <c r="E116" s="31" t="s">
        <v>214</v>
      </c>
    </row>
    <row r="117" spans="1:5" ht="25.5">
      <c r="A117" t="s">
        <v>44</v>
      </c>
      <c r="E117" s="29" t="s">
        <v>215</v>
      </c>
    </row>
    <row r="118" spans="1:16" ht="12.75">
      <c r="A118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100</v>
      </c>
      <c s="26">
        <v>141.4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214</v>
      </c>
    </row>
    <row r="121" spans="1:5" ht="38.25">
      <c r="A121" t="s">
        <v>44</v>
      </c>
      <c r="E121" s="29" t="s">
        <v>219</v>
      </c>
    </row>
    <row r="122" spans="1:18" ht="12.75" customHeight="1">
      <c r="A122" s="5" t="s">
        <v>33</v>
      </c>
      <c s="5"/>
      <c s="35" t="s">
        <v>13</v>
      </c>
      <c s="5"/>
      <c s="21" t="s">
        <v>220</v>
      </c>
      <c s="5"/>
      <c s="5"/>
      <c s="5"/>
      <c s="36">
        <f>0+Q122</f>
      </c>
      <c r="O122">
        <f>0+R122</f>
      </c>
      <c r="Q122">
        <f>0+I123+I127</f>
      </c>
      <c>
        <f>0+O123+O127</f>
      </c>
    </row>
    <row r="123" spans="1:16" ht="12.75">
      <c r="A123" s="19" t="s">
        <v>35</v>
      </c>
      <c s="23" t="s">
        <v>221</v>
      </c>
      <c s="23" t="s">
        <v>222</v>
      </c>
      <c s="19" t="s">
        <v>19</v>
      </c>
      <c s="24" t="s">
        <v>223</v>
      </c>
      <c s="25" t="s">
        <v>100</v>
      </c>
      <c s="26">
        <v>64.32</v>
      </c>
      <c s="27">
        <v>0</v>
      </c>
      <c s="27">
        <f>ROUND(ROUND(H123,2)*ROUND(G123,3),2)</f>
      </c>
      <c r="O123">
        <f>(I123*0)/100</f>
      </c>
      <c t="s">
        <v>17</v>
      </c>
    </row>
    <row r="124" spans="1:5" ht="25.5">
      <c r="A124" s="28" t="s">
        <v>40</v>
      </c>
      <c r="E124" s="29" t="s">
        <v>224</v>
      </c>
    </row>
    <row r="125" spans="1:5" ht="12.75">
      <c r="A125" s="30" t="s">
        <v>42</v>
      </c>
      <c r="E125" s="31" t="s">
        <v>225</v>
      </c>
    </row>
    <row r="126" spans="1:5" ht="51">
      <c r="A126" t="s">
        <v>44</v>
      </c>
      <c r="E126" s="29" t="s">
        <v>226</v>
      </c>
    </row>
    <row r="127" spans="1:16" ht="12.75">
      <c r="A127" s="19" t="s">
        <v>35</v>
      </c>
      <c s="23" t="s">
        <v>227</v>
      </c>
      <c s="23" t="s">
        <v>222</v>
      </c>
      <c s="19" t="s">
        <v>13</v>
      </c>
      <c s="24" t="s">
        <v>223</v>
      </c>
      <c s="25" t="s">
        <v>100</v>
      </c>
      <c s="26">
        <v>18.5</v>
      </c>
      <c s="27">
        <v>0</v>
      </c>
      <c s="27">
        <f>ROUND(ROUND(H127,2)*ROUND(G127,3),2)</f>
      </c>
      <c r="O127">
        <f>(I127*0)/100</f>
      </c>
      <c t="s">
        <v>17</v>
      </c>
    </row>
    <row r="128" spans="1:5" ht="25.5">
      <c r="A128" s="28" t="s">
        <v>40</v>
      </c>
      <c r="E128" s="29" t="s">
        <v>228</v>
      </c>
    </row>
    <row r="129" spans="1:5" ht="12.75">
      <c r="A129" s="30" t="s">
        <v>42</v>
      </c>
      <c r="E129" s="31" t="s">
        <v>229</v>
      </c>
    </row>
    <row r="130" spans="1:5" ht="51">
      <c r="A130" t="s">
        <v>44</v>
      </c>
      <c r="E130" s="29" t="s">
        <v>226</v>
      </c>
    </row>
    <row r="131" spans="1:18" ht="12.75" customHeight="1">
      <c r="A131" s="5" t="s">
        <v>33</v>
      </c>
      <c s="5"/>
      <c s="35" t="s">
        <v>25</v>
      </c>
      <c s="5"/>
      <c s="21" t="s">
        <v>75</v>
      </c>
      <c s="5"/>
      <c s="5"/>
      <c s="5"/>
      <c s="36">
        <f>0+Q131</f>
      </c>
      <c r="O131">
        <f>0+R131</f>
      </c>
      <c r="Q131">
        <f>0+I132+I136+I140+I144+I148+I152+I156+I160+I164+I168+I172+I176+I180</f>
      </c>
      <c>
        <f>0+O132+O136+O140+O144+O148+O152+O156+O160+O164+O168+O172+O176+O180</f>
      </c>
    </row>
    <row r="132" spans="1:16" ht="12.75">
      <c r="A132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100</v>
      </c>
      <c s="26">
        <v>249</v>
      </c>
      <c s="27">
        <v>0</v>
      </c>
      <c s="27">
        <f>ROUND(ROUND(H132,2)*ROUND(G132,3),2)</f>
      </c>
      <c r="O132">
        <f>(I132*0)/100</f>
      </c>
      <c t="s">
        <v>17</v>
      </c>
    </row>
    <row r="133" spans="1:5" ht="89.25">
      <c r="A133" s="28" t="s">
        <v>40</v>
      </c>
      <c r="E133" s="29" t="s">
        <v>233</v>
      </c>
    </row>
    <row r="134" spans="1:5" ht="38.25">
      <c r="A134" s="30" t="s">
        <v>42</v>
      </c>
      <c r="E134" s="31" t="s">
        <v>234</v>
      </c>
    </row>
    <row r="135" spans="1:5" ht="51">
      <c r="A135" t="s">
        <v>44</v>
      </c>
      <c r="E135" s="29" t="s">
        <v>235</v>
      </c>
    </row>
    <row r="136" spans="1:16" ht="12.75">
      <c r="A136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100</v>
      </c>
      <c s="26">
        <v>675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76.5">
      <c r="A137" s="28" t="s">
        <v>40</v>
      </c>
      <c r="E137" s="29" t="s">
        <v>239</v>
      </c>
    </row>
    <row r="138" spans="1:5" ht="51">
      <c r="A138" s="30" t="s">
        <v>42</v>
      </c>
      <c r="E138" s="31" t="s">
        <v>240</v>
      </c>
    </row>
    <row r="139" spans="1:5" ht="51">
      <c r="A139" t="s">
        <v>44</v>
      </c>
      <c r="E139" s="29" t="s">
        <v>235</v>
      </c>
    </row>
    <row r="140" spans="1:16" ht="12.75">
      <c r="A140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100</v>
      </c>
      <c s="26">
        <v>18.5</v>
      </c>
      <c s="27">
        <v>0</v>
      </c>
      <c s="27">
        <f>ROUND(ROUND(H140,2)*ROUND(G140,3),2)</f>
      </c>
      <c r="O140">
        <f>(I140*0)/100</f>
      </c>
      <c t="s">
        <v>17</v>
      </c>
    </row>
    <row r="141" spans="1:5" ht="25.5">
      <c r="A141" s="28" t="s">
        <v>40</v>
      </c>
      <c r="E141" s="29" t="s">
        <v>244</v>
      </c>
    </row>
    <row r="142" spans="1:5" ht="12.75">
      <c r="A142" s="30" t="s">
        <v>42</v>
      </c>
      <c r="E142" s="31" t="s">
        <v>229</v>
      </c>
    </row>
    <row r="143" spans="1:5" ht="51">
      <c r="A143" t="s">
        <v>44</v>
      </c>
      <c r="E143" s="29" t="s">
        <v>235</v>
      </c>
    </row>
    <row r="144" spans="1:16" ht="12.75">
      <c r="A144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100</v>
      </c>
      <c s="26">
        <v>633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38.25">
      <c r="A145" s="28" t="s">
        <v>40</v>
      </c>
      <c r="E145" s="29" t="s">
        <v>248</v>
      </c>
    </row>
    <row r="146" spans="1:5" ht="12.75">
      <c r="A146" s="30" t="s">
        <v>42</v>
      </c>
      <c r="E146" s="31" t="s">
        <v>249</v>
      </c>
    </row>
    <row r="147" spans="1:5" ht="51">
      <c r="A147" t="s">
        <v>44</v>
      </c>
      <c r="E147" s="29" t="s">
        <v>250</v>
      </c>
    </row>
    <row r="148" spans="1:16" ht="12.75">
      <c r="A148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100</v>
      </c>
      <c s="26">
        <v>633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254</v>
      </c>
    </row>
    <row r="150" spans="1:5" ht="12.75">
      <c r="A150" s="30" t="s">
        <v>42</v>
      </c>
      <c r="E150" s="31" t="s">
        <v>249</v>
      </c>
    </row>
    <row r="151" spans="1:5" ht="51">
      <c r="A151" t="s">
        <v>44</v>
      </c>
      <c r="E151" s="29" t="s">
        <v>250</v>
      </c>
    </row>
    <row r="152" spans="1:16" ht="12.75">
      <c r="A152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100</v>
      </c>
      <c s="26">
        <v>85.2</v>
      </c>
      <c s="27">
        <v>0</v>
      </c>
      <c s="27">
        <f>ROUND(ROUND(H152,2)*ROUND(G152,3),2)</f>
      </c>
      <c r="O152">
        <f>(I152*0)/100</f>
      </c>
      <c t="s">
        <v>17</v>
      </c>
    </row>
    <row r="153" spans="1:5" ht="51">
      <c r="A153" s="28" t="s">
        <v>40</v>
      </c>
      <c r="E153" s="29" t="s">
        <v>258</v>
      </c>
    </row>
    <row r="154" spans="1:5" ht="12.75">
      <c r="A154" s="30" t="s">
        <v>42</v>
      </c>
      <c r="E154" s="31" t="s">
        <v>259</v>
      </c>
    </row>
    <row r="155" spans="1:5" ht="51">
      <c r="A155" t="s">
        <v>44</v>
      </c>
      <c r="E155" s="29" t="s">
        <v>260</v>
      </c>
    </row>
    <row r="156" spans="1:16" ht="12.75">
      <c r="A156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100</v>
      </c>
      <c s="26">
        <v>633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25.5">
      <c r="A157" s="28" t="s">
        <v>40</v>
      </c>
      <c r="E157" s="29" t="s">
        <v>264</v>
      </c>
    </row>
    <row r="158" spans="1:5" ht="12.75">
      <c r="A158" s="30" t="s">
        <v>42</v>
      </c>
      <c r="E158" s="31" t="s">
        <v>249</v>
      </c>
    </row>
    <row r="159" spans="1:5" ht="140.25">
      <c r="A159" t="s">
        <v>44</v>
      </c>
      <c r="E159" s="29" t="s">
        <v>265</v>
      </c>
    </row>
    <row r="160" spans="1:16" ht="12.75">
      <c r="A160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100</v>
      </c>
      <c s="26">
        <v>633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269</v>
      </c>
    </row>
    <row r="162" spans="1:5" ht="12.75">
      <c r="A162" s="30" t="s">
        <v>42</v>
      </c>
      <c r="E162" s="31" t="s">
        <v>249</v>
      </c>
    </row>
    <row r="163" spans="1:5" ht="140.25">
      <c r="A163" t="s">
        <v>44</v>
      </c>
      <c r="E163" s="29" t="s">
        <v>265</v>
      </c>
    </row>
    <row r="164" spans="1:16" ht="12.75">
      <c r="A164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100</v>
      </c>
      <c s="26">
        <v>263.5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38.25">
      <c r="A165" s="28" t="s">
        <v>40</v>
      </c>
      <c r="E165" s="29" t="s">
        <v>273</v>
      </c>
    </row>
    <row r="166" spans="1:5" ht="12.75">
      <c r="A166" s="30" t="s">
        <v>42</v>
      </c>
      <c r="E166" s="31" t="s">
        <v>274</v>
      </c>
    </row>
    <row r="167" spans="1:5" ht="153">
      <c r="A167" t="s">
        <v>44</v>
      </c>
      <c r="E167" s="29" t="s">
        <v>275</v>
      </c>
    </row>
    <row r="168" spans="1:16" ht="12.75">
      <c r="A168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100</v>
      </c>
      <c s="26">
        <v>143.2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279</v>
      </c>
    </row>
    <row r="170" spans="1:5" ht="51">
      <c r="A170" s="30" t="s">
        <v>42</v>
      </c>
      <c r="E170" s="31" t="s">
        <v>280</v>
      </c>
    </row>
    <row r="171" spans="1:5" ht="153">
      <c r="A171" t="s">
        <v>44</v>
      </c>
      <c r="E171" s="29" t="s">
        <v>275</v>
      </c>
    </row>
    <row r="172" spans="1:16" ht="12.75">
      <c r="A172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100</v>
      </c>
      <c s="26">
        <v>3.8</v>
      </c>
      <c s="27">
        <v>0</v>
      </c>
      <c s="27">
        <f>ROUND(ROUND(H172,2)*ROUND(G172,3),2)</f>
      </c>
      <c r="O172">
        <f>(I172*0)/100</f>
      </c>
      <c t="s">
        <v>17</v>
      </c>
    </row>
    <row r="173" spans="1:5" ht="38.25">
      <c r="A173" s="28" t="s">
        <v>40</v>
      </c>
      <c r="E173" s="29" t="s">
        <v>284</v>
      </c>
    </row>
    <row r="174" spans="1:5" ht="12.75">
      <c r="A174" s="30" t="s">
        <v>42</v>
      </c>
      <c r="E174" s="31" t="s">
        <v>285</v>
      </c>
    </row>
    <row r="175" spans="1:5" ht="153">
      <c r="A175" t="s">
        <v>44</v>
      </c>
      <c r="E175" s="29" t="s">
        <v>286</v>
      </c>
    </row>
    <row r="176" spans="1:16" ht="25.5">
      <c r="A176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100</v>
      </c>
      <c s="26">
        <v>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38.25">
      <c r="A177" s="28" t="s">
        <v>40</v>
      </c>
      <c r="E177" s="29" t="s">
        <v>290</v>
      </c>
    </row>
    <row r="178" spans="1:5" ht="12.75">
      <c r="A178" s="30" t="s">
        <v>42</v>
      </c>
      <c r="E178" s="31" t="s">
        <v>291</v>
      </c>
    </row>
    <row r="179" spans="1:5" ht="153">
      <c r="A179" t="s">
        <v>44</v>
      </c>
      <c r="E179" s="29" t="s">
        <v>275</v>
      </c>
    </row>
    <row r="180" spans="1:16" ht="25.5">
      <c r="A180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100</v>
      </c>
      <c s="26">
        <v>5.1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38.25">
      <c r="A181" s="28" t="s">
        <v>40</v>
      </c>
      <c r="E181" s="29" t="s">
        <v>295</v>
      </c>
    </row>
    <row r="182" spans="1:5" ht="12.75">
      <c r="A182" s="30" t="s">
        <v>42</v>
      </c>
      <c r="E182" s="31" t="s">
        <v>296</v>
      </c>
    </row>
    <row r="183" spans="1:5" ht="153">
      <c r="A183" t="s">
        <v>44</v>
      </c>
      <c r="E183" s="29" t="s">
        <v>275</v>
      </c>
    </row>
    <row r="184" spans="1:18" ht="12.75" customHeight="1">
      <c r="A184" s="5" t="s">
        <v>33</v>
      </c>
      <c s="5"/>
      <c s="35" t="s">
        <v>62</v>
      </c>
      <c s="5"/>
      <c s="21" t="s">
        <v>297</v>
      </c>
      <c s="5"/>
      <c s="5"/>
      <c s="5"/>
      <c s="36">
        <f>0+Q184</f>
      </c>
      <c r="O184">
        <f>0+R184</f>
      </c>
      <c r="Q184">
        <f>0+I185</f>
      </c>
      <c>
        <f>0+O185</f>
      </c>
    </row>
    <row r="185" spans="1:16" ht="12.75">
      <c r="A185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100</v>
      </c>
      <c s="26">
        <v>35.6</v>
      </c>
      <c s="27">
        <v>0</v>
      </c>
      <c s="27">
        <f>ROUND(ROUND(H185,2)*ROUND(G185,3),2)</f>
      </c>
      <c r="O185">
        <f>(I185*0)/100</f>
      </c>
      <c t="s">
        <v>17</v>
      </c>
    </row>
    <row r="186" spans="1:5" ht="38.25">
      <c r="A186" s="28" t="s">
        <v>40</v>
      </c>
      <c r="E186" s="29" t="s">
        <v>301</v>
      </c>
    </row>
    <row r="187" spans="1:5" ht="25.5">
      <c r="A187" s="30" t="s">
        <v>42</v>
      </c>
      <c r="E187" s="31" t="s">
        <v>302</v>
      </c>
    </row>
    <row r="188" spans="1:5" ht="204">
      <c r="A188" t="s">
        <v>44</v>
      </c>
      <c r="E188" s="29" t="s">
        <v>303</v>
      </c>
    </row>
    <row r="189" spans="1:18" ht="12.75" customHeight="1">
      <c r="A189" s="5" t="s">
        <v>33</v>
      </c>
      <c s="5"/>
      <c s="35" t="s">
        <v>66</v>
      </c>
      <c s="5"/>
      <c s="21" t="s">
        <v>304</v>
      </c>
      <c s="5"/>
      <c s="5"/>
      <c s="5"/>
      <c s="36">
        <f>0+Q189</f>
      </c>
      <c r="O189">
        <f>0+R189</f>
      </c>
      <c r="Q189">
        <f>0+I190+I194+I198+I202+I206+I210</f>
      </c>
      <c>
        <f>0+O190+O194+O198+O202+O206+O210</f>
      </c>
    </row>
    <row r="190" spans="1:16" ht="12.75">
      <c r="A190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115</v>
      </c>
      <c s="26">
        <v>42.6</v>
      </c>
      <c s="27">
        <v>0</v>
      </c>
      <c s="27">
        <f>ROUND(ROUND(H190,2)*ROUND(G190,3),2)</f>
      </c>
      <c r="O190">
        <f>(I190*0)/100</f>
      </c>
      <c t="s">
        <v>17</v>
      </c>
    </row>
    <row r="191" spans="1:5" ht="25.5">
      <c r="A191" s="28" t="s">
        <v>40</v>
      </c>
      <c r="E191" s="29" t="s">
        <v>308</v>
      </c>
    </row>
    <row r="192" spans="1:5" ht="12.75">
      <c r="A192" s="30" t="s">
        <v>42</v>
      </c>
      <c r="E192" s="31" t="s">
        <v>309</v>
      </c>
    </row>
    <row r="193" spans="1:5" ht="255">
      <c r="A193" t="s">
        <v>44</v>
      </c>
      <c r="E193" s="29" t="s">
        <v>310</v>
      </c>
    </row>
    <row r="194" spans="1:16" ht="12.75">
      <c r="A194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115</v>
      </c>
      <c s="26">
        <v>26.8</v>
      </c>
      <c s="27">
        <v>0</v>
      </c>
      <c s="27">
        <f>ROUND(ROUND(H194,2)*ROUND(G194,3),2)</f>
      </c>
      <c r="O194">
        <f>(I194*0)/100</f>
      </c>
      <c t="s">
        <v>17</v>
      </c>
    </row>
    <row r="195" spans="1:5" ht="25.5">
      <c r="A195" s="28" t="s">
        <v>40</v>
      </c>
      <c r="E195" s="29" t="s">
        <v>314</v>
      </c>
    </row>
    <row r="196" spans="1:5" ht="12.75">
      <c r="A196" s="30" t="s">
        <v>42</v>
      </c>
      <c r="E196" s="31" t="s">
        <v>315</v>
      </c>
    </row>
    <row r="197" spans="1:5" ht="242.25">
      <c r="A197" t="s">
        <v>44</v>
      </c>
      <c r="E197" s="29" t="s">
        <v>316</v>
      </c>
    </row>
    <row r="198" spans="1:16" ht="12.75">
      <c r="A198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115</v>
      </c>
      <c s="26">
        <v>25.5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38.25">
      <c r="A199" s="28" t="s">
        <v>40</v>
      </c>
      <c r="E199" s="29" t="s">
        <v>320</v>
      </c>
    </row>
    <row r="200" spans="1:5" ht="12.75">
      <c r="A200" s="30" t="s">
        <v>42</v>
      </c>
      <c r="E200" s="31" t="s">
        <v>321</v>
      </c>
    </row>
    <row r="201" spans="1:5" ht="242.25">
      <c r="A201" t="s">
        <v>44</v>
      </c>
      <c r="E201" s="29" t="s">
        <v>322</v>
      </c>
    </row>
    <row r="202" spans="1:16" ht="12.75">
      <c r="A202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115</v>
      </c>
      <c s="26">
        <v>25.5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326</v>
      </c>
    </row>
    <row r="204" spans="1:5" ht="12.75">
      <c r="A204" s="30" t="s">
        <v>42</v>
      </c>
      <c r="E204" s="31" t="s">
        <v>327</v>
      </c>
    </row>
    <row r="205" spans="1:5" ht="51">
      <c r="A205" t="s">
        <v>44</v>
      </c>
      <c r="E205" s="29" t="s">
        <v>328</v>
      </c>
    </row>
    <row r="206" spans="1:16" ht="12.75">
      <c r="A206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332</v>
      </c>
      <c s="26">
        <v>3</v>
      </c>
      <c s="27">
        <v>0</v>
      </c>
      <c s="27">
        <f>ROUND(ROUND(H206,2)*ROUND(G206,3),2)</f>
      </c>
      <c r="O206">
        <f>(I206*0)/100</f>
      </c>
      <c t="s">
        <v>17</v>
      </c>
    </row>
    <row r="207" spans="1:5" ht="38.25">
      <c r="A207" s="28" t="s">
        <v>40</v>
      </c>
      <c r="E207" s="29" t="s">
        <v>333</v>
      </c>
    </row>
    <row r="208" spans="1:5" ht="12.75">
      <c r="A208" s="30" t="s">
        <v>42</v>
      </c>
      <c r="E208" s="31" t="s">
        <v>334</v>
      </c>
    </row>
    <row r="209" spans="1:5" ht="76.5">
      <c r="A209" t="s">
        <v>44</v>
      </c>
      <c r="E209" s="29" t="s">
        <v>335</v>
      </c>
    </row>
    <row r="210" spans="1:16" ht="12.75">
      <c r="A210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332</v>
      </c>
      <c s="26">
        <v>3</v>
      </c>
      <c s="27">
        <v>0</v>
      </c>
      <c s="27">
        <f>ROUND(ROUND(H210,2)*ROUND(G210,3),2)</f>
      </c>
      <c r="O210">
        <f>(I210*0)/100</f>
      </c>
      <c t="s">
        <v>17</v>
      </c>
    </row>
    <row r="211" spans="1:5" ht="25.5">
      <c r="A211" s="28" t="s">
        <v>40</v>
      </c>
      <c r="E211" s="29" t="s">
        <v>339</v>
      </c>
    </row>
    <row r="212" spans="1:5" ht="12.75">
      <c r="A212" s="30" t="s">
        <v>42</v>
      </c>
      <c r="E212" s="31" t="s">
        <v>334</v>
      </c>
    </row>
    <row r="213" spans="1:5" ht="25.5">
      <c r="A213" t="s">
        <v>44</v>
      </c>
      <c r="E213" s="29" t="s">
        <v>340</v>
      </c>
    </row>
    <row r="214" spans="1:18" ht="12.75" customHeight="1">
      <c r="A214" s="5" t="s">
        <v>33</v>
      </c>
      <c s="5"/>
      <c s="35" t="s">
        <v>30</v>
      </c>
      <c s="5"/>
      <c s="21" t="s">
        <v>341</v>
      </c>
      <c s="5"/>
      <c s="5"/>
      <c s="5"/>
      <c s="36">
        <f>0+Q214</f>
      </c>
      <c r="O214">
        <f>0+R214</f>
      </c>
      <c r="Q214">
        <f>0+I215+I219+I223+I227+I231+I235+I239+I243+I247+I251+I255+I259+I263+I267+I271+I275+I279+I283+I287+I291+I295</f>
      </c>
      <c>
        <f>0+O215+O219+O223+O227+O231+O235+O239+O243+O247+O251+O255+O259+O263+O267+O271+O275+O279+O283+O287+O291+O295</f>
      </c>
    </row>
    <row r="215" spans="1:16" ht="25.5">
      <c r="A215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332</v>
      </c>
      <c s="26">
        <v>9</v>
      </c>
      <c s="27">
        <v>0</v>
      </c>
      <c s="27">
        <f>ROUND(ROUND(H215,2)*ROUND(G215,3),2)</f>
      </c>
      <c r="O215">
        <f>(I215*0)/100</f>
      </c>
      <c t="s">
        <v>17</v>
      </c>
    </row>
    <row r="216" spans="1:5" ht="25.5">
      <c r="A216" s="28" t="s">
        <v>40</v>
      </c>
      <c r="E216" s="29" t="s">
        <v>345</v>
      </c>
    </row>
    <row r="217" spans="1:5" ht="76.5">
      <c r="A217" s="30" t="s">
        <v>42</v>
      </c>
      <c r="E217" s="31" t="s">
        <v>346</v>
      </c>
    </row>
    <row r="218" spans="1:5" ht="25.5">
      <c r="A218" t="s">
        <v>44</v>
      </c>
      <c r="E218" s="29" t="s">
        <v>347</v>
      </c>
    </row>
    <row r="219" spans="1:16" ht="12.75">
      <c r="A219" s="19" t="s">
        <v>35</v>
      </c>
      <c s="23" t="s">
        <v>348</v>
      </c>
      <c s="23" t="s">
        <v>349</v>
      </c>
      <c s="19" t="s">
        <v>37</v>
      </c>
      <c s="24" t="s">
        <v>350</v>
      </c>
      <c s="25" t="s">
        <v>332</v>
      </c>
      <c s="26">
        <v>9</v>
      </c>
      <c s="27">
        <v>0</v>
      </c>
      <c s="27">
        <f>ROUND(ROUND(H219,2)*ROUND(G219,3),2)</f>
      </c>
      <c r="O219">
        <f>(I219*0)/100</f>
      </c>
      <c t="s">
        <v>17</v>
      </c>
    </row>
    <row r="220" spans="1:5" ht="38.25">
      <c r="A220" s="28" t="s">
        <v>40</v>
      </c>
      <c r="E220" s="29" t="s">
        <v>351</v>
      </c>
    </row>
    <row r="221" spans="1:5" ht="76.5">
      <c r="A221" s="30" t="s">
        <v>42</v>
      </c>
      <c r="E221" s="31" t="s">
        <v>346</v>
      </c>
    </row>
    <row r="222" spans="1:5" ht="25.5">
      <c r="A222" t="s">
        <v>44</v>
      </c>
      <c r="E222" s="29" t="s">
        <v>352</v>
      </c>
    </row>
    <row r="223" spans="1:16" ht="12.75">
      <c r="A223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332</v>
      </c>
      <c s="26">
        <v>7</v>
      </c>
      <c s="27">
        <v>0</v>
      </c>
      <c s="27">
        <f>ROUND(ROUND(H223,2)*ROUND(G223,3),2)</f>
      </c>
      <c r="O223">
        <f>(I223*0)/100</f>
      </c>
      <c t="s">
        <v>17</v>
      </c>
    </row>
    <row r="224" spans="1:5" ht="25.5">
      <c r="A224" s="28" t="s">
        <v>40</v>
      </c>
      <c r="E224" s="29" t="s">
        <v>356</v>
      </c>
    </row>
    <row r="225" spans="1:5" ht="51">
      <c r="A225" s="30" t="s">
        <v>42</v>
      </c>
      <c r="E225" s="31" t="s">
        <v>357</v>
      </c>
    </row>
    <row r="226" spans="1:5" ht="25.5">
      <c r="A226" t="s">
        <v>44</v>
      </c>
      <c r="E226" s="29" t="s">
        <v>352</v>
      </c>
    </row>
    <row r="227" spans="1:16" ht="25.5">
      <c r="A227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332</v>
      </c>
      <c s="26">
        <v>5</v>
      </c>
      <c s="27">
        <v>0</v>
      </c>
      <c s="27">
        <f>ROUND(ROUND(H227,2)*ROUND(G227,3),2)</f>
      </c>
      <c r="O227">
        <f>(I227*0)/100</f>
      </c>
      <c t="s">
        <v>17</v>
      </c>
    </row>
    <row r="228" spans="1:5" ht="25.5">
      <c r="A228" s="28" t="s">
        <v>40</v>
      </c>
      <c r="E228" s="29" t="s">
        <v>361</v>
      </c>
    </row>
    <row r="229" spans="1:5" ht="76.5">
      <c r="A229" s="30" t="s">
        <v>42</v>
      </c>
      <c r="E229" s="31" t="s">
        <v>362</v>
      </c>
    </row>
    <row r="230" spans="1:5" ht="25.5">
      <c r="A230" t="s">
        <v>44</v>
      </c>
      <c r="E230" s="29" t="s">
        <v>363</v>
      </c>
    </row>
    <row r="231" spans="1:16" ht="25.5">
      <c r="A231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100</v>
      </c>
      <c s="26">
        <v>5.456</v>
      </c>
      <c s="27">
        <v>0</v>
      </c>
      <c s="27">
        <f>ROUND(ROUND(H231,2)*ROUND(G231,3),2)</f>
      </c>
      <c r="O231">
        <f>(I231*0)/100</f>
      </c>
      <c t="s">
        <v>17</v>
      </c>
    </row>
    <row r="232" spans="1:5" ht="25.5">
      <c r="A232" s="28" t="s">
        <v>40</v>
      </c>
      <c r="E232" s="29" t="s">
        <v>367</v>
      </c>
    </row>
    <row r="233" spans="1:5" ht="38.25">
      <c r="A233" s="30" t="s">
        <v>42</v>
      </c>
      <c r="E233" s="31" t="s">
        <v>368</v>
      </c>
    </row>
    <row r="234" spans="1:5" ht="38.25">
      <c r="A234" t="s">
        <v>44</v>
      </c>
      <c r="E234" s="29" t="s">
        <v>369</v>
      </c>
    </row>
    <row r="235" spans="1:16" ht="25.5">
      <c r="A235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100</v>
      </c>
      <c s="26">
        <v>5.456</v>
      </c>
      <c s="27">
        <v>0</v>
      </c>
      <c s="27">
        <f>ROUND(ROUND(H235,2)*ROUND(G235,3),2)</f>
      </c>
      <c r="O235">
        <f>(I235*0)/100</f>
      </c>
      <c t="s">
        <v>17</v>
      </c>
    </row>
    <row r="236" spans="1:5" ht="38.25">
      <c r="A236" s="28" t="s">
        <v>40</v>
      </c>
      <c r="E236" s="29" t="s">
        <v>373</v>
      </c>
    </row>
    <row r="237" spans="1:5" ht="38.25">
      <c r="A237" s="30" t="s">
        <v>42</v>
      </c>
      <c r="E237" s="31" t="s">
        <v>368</v>
      </c>
    </row>
    <row r="238" spans="1:5" ht="38.25">
      <c r="A238" t="s">
        <v>44</v>
      </c>
      <c r="E238" s="29" t="s">
        <v>369</v>
      </c>
    </row>
    <row r="239" spans="1:16" ht="12.75">
      <c r="A239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100</v>
      </c>
      <c s="26">
        <v>4.25</v>
      </c>
      <c s="27">
        <v>0</v>
      </c>
      <c s="27">
        <f>ROUND(ROUND(H239,2)*ROUND(G239,3),2)</f>
      </c>
      <c r="O239">
        <f>(I239*0)/100</f>
      </c>
      <c t="s">
        <v>17</v>
      </c>
    </row>
    <row r="240" spans="1:5" ht="25.5">
      <c r="A240" s="28" t="s">
        <v>40</v>
      </c>
      <c r="E240" s="29" t="s">
        <v>377</v>
      </c>
    </row>
    <row r="241" spans="1:5" ht="12.75">
      <c r="A241" s="30" t="s">
        <v>42</v>
      </c>
      <c r="E241" s="31" t="s">
        <v>378</v>
      </c>
    </row>
    <row r="242" spans="1:5" ht="38.25">
      <c r="A242" t="s">
        <v>44</v>
      </c>
      <c r="E242" s="29" t="s">
        <v>379</v>
      </c>
    </row>
    <row r="243" spans="1:16" ht="12.75">
      <c r="A243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332</v>
      </c>
      <c s="26">
        <v>8</v>
      </c>
      <c s="27">
        <v>0</v>
      </c>
      <c s="27">
        <f>ROUND(ROUND(H243,2)*ROUND(G243,3),2)</f>
      </c>
      <c r="O243">
        <f>(I243*0)/100</f>
      </c>
      <c t="s">
        <v>17</v>
      </c>
    </row>
    <row r="244" spans="1:5" ht="38.25">
      <c r="A244" s="28" t="s">
        <v>40</v>
      </c>
      <c r="E244" s="29" t="s">
        <v>383</v>
      </c>
    </row>
    <row r="245" spans="1:5" ht="12.75">
      <c r="A245" s="30" t="s">
        <v>42</v>
      </c>
      <c r="E245" s="31" t="s">
        <v>384</v>
      </c>
    </row>
    <row r="246" spans="1:5" ht="38.25">
      <c r="A246" t="s">
        <v>44</v>
      </c>
      <c r="E246" s="29" t="s">
        <v>385</v>
      </c>
    </row>
    <row r="247" spans="1:16" ht="12.75">
      <c r="A247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115</v>
      </c>
      <c s="26">
        <v>9.6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38.25">
      <c r="A248" s="28" t="s">
        <v>40</v>
      </c>
      <c r="E248" s="29" t="s">
        <v>389</v>
      </c>
    </row>
    <row r="249" spans="1:5" ht="12.75">
      <c r="A249" s="30" t="s">
        <v>42</v>
      </c>
      <c r="E249" s="31" t="s">
        <v>390</v>
      </c>
    </row>
    <row r="250" spans="1:5" ht="51">
      <c r="A250" t="s">
        <v>44</v>
      </c>
      <c r="E250" s="29" t="s">
        <v>391</v>
      </c>
    </row>
    <row r="251" spans="1:16" ht="12.75">
      <c r="A251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115</v>
      </c>
      <c s="26">
        <v>83.73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38.25">
      <c r="A252" s="28" t="s">
        <v>40</v>
      </c>
      <c r="E252" s="29" t="s">
        <v>395</v>
      </c>
    </row>
    <row r="253" spans="1:5" ht="12.75">
      <c r="A253" s="30" t="s">
        <v>42</v>
      </c>
      <c r="E253" s="31" t="s">
        <v>396</v>
      </c>
    </row>
    <row r="254" spans="1:5" ht="51">
      <c r="A254" t="s">
        <v>44</v>
      </c>
      <c r="E254" s="29" t="s">
        <v>391</v>
      </c>
    </row>
    <row r="255" spans="1:16" ht="12.75">
      <c r="A255" s="19" t="s">
        <v>35</v>
      </c>
      <c s="23" t="s">
        <v>397</v>
      </c>
      <c s="23" t="s">
        <v>398</v>
      </c>
      <c s="19" t="s">
        <v>19</v>
      </c>
      <c s="24" t="s">
        <v>399</v>
      </c>
      <c s="25" t="s">
        <v>115</v>
      </c>
      <c s="26">
        <v>147.01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38.25">
      <c r="A256" s="28" t="s">
        <v>40</v>
      </c>
      <c r="E256" s="29" t="s">
        <v>400</v>
      </c>
    </row>
    <row r="257" spans="1:5" ht="12.75">
      <c r="A257" s="30" t="s">
        <v>42</v>
      </c>
      <c r="E257" s="31" t="s">
        <v>401</v>
      </c>
    </row>
    <row r="258" spans="1:5" ht="51">
      <c r="A258" t="s">
        <v>44</v>
      </c>
      <c r="E258" s="29" t="s">
        <v>391</v>
      </c>
    </row>
    <row r="259" spans="1:16" ht="12.75">
      <c r="A259" s="19" t="s">
        <v>35</v>
      </c>
      <c s="23" t="s">
        <v>402</v>
      </c>
      <c s="23" t="s">
        <v>398</v>
      </c>
      <c s="19" t="s">
        <v>13</v>
      </c>
      <c s="24" t="s">
        <v>399</v>
      </c>
      <c s="25" t="s">
        <v>115</v>
      </c>
      <c s="26">
        <v>66.18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38.25">
      <c r="A260" s="28" t="s">
        <v>40</v>
      </c>
      <c r="E260" s="29" t="s">
        <v>403</v>
      </c>
    </row>
    <row r="261" spans="1:5" ht="12.75">
      <c r="A261" s="30" t="s">
        <v>42</v>
      </c>
      <c r="E261" s="31" t="s">
        <v>404</v>
      </c>
    </row>
    <row r="262" spans="1:5" ht="51">
      <c r="A262" t="s">
        <v>44</v>
      </c>
      <c r="E262" s="29" t="s">
        <v>391</v>
      </c>
    </row>
    <row r="263" spans="1:16" ht="12.75">
      <c r="A263" s="19" t="s">
        <v>35</v>
      </c>
      <c s="23" t="s">
        <v>405</v>
      </c>
      <c s="23" t="s">
        <v>398</v>
      </c>
      <c s="19" t="s">
        <v>12</v>
      </c>
      <c s="24" t="s">
        <v>399</v>
      </c>
      <c s="25" t="s">
        <v>115</v>
      </c>
      <c s="26">
        <v>18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38.25">
      <c r="A264" s="28" t="s">
        <v>40</v>
      </c>
      <c r="E264" s="29" t="s">
        <v>406</v>
      </c>
    </row>
    <row r="265" spans="1:5" ht="25.5">
      <c r="A265" s="30" t="s">
        <v>42</v>
      </c>
      <c r="E265" s="31" t="s">
        <v>407</v>
      </c>
    </row>
    <row r="266" spans="1:5" ht="51">
      <c r="A266" t="s">
        <v>44</v>
      </c>
      <c r="E266" s="29" t="s">
        <v>391</v>
      </c>
    </row>
    <row r="267" spans="1:16" ht="12.75">
      <c r="A267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115</v>
      </c>
      <c s="26">
        <v>47.37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25.5">
      <c r="A268" s="28" t="s">
        <v>40</v>
      </c>
      <c r="E268" s="29" t="s">
        <v>411</v>
      </c>
    </row>
    <row r="269" spans="1:5" ht="12.75">
      <c r="A269" s="30" t="s">
        <v>42</v>
      </c>
      <c r="E269" s="31" t="s">
        <v>412</v>
      </c>
    </row>
    <row r="270" spans="1:5" ht="25.5">
      <c r="A270" t="s">
        <v>44</v>
      </c>
      <c r="E270" s="29" t="s">
        <v>413</v>
      </c>
    </row>
    <row r="271" spans="1:16" ht="12.75">
      <c r="A271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115</v>
      </c>
      <c s="26">
        <v>29.92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25.5">
      <c r="A272" s="28" t="s">
        <v>40</v>
      </c>
      <c r="E272" s="29" t="s">
        <v>417</v>
      </c>
    </row>
    <row r="273" spans="1:5" ht="12.75">
      <c r="A273" s="30" t="s">
        <v>42</v>
      </c>
      <c r="E273" s="31" t="s">
        <v>418</v>
      </c>
    </row>
    <row r="274" spans="1:5" ht="38.25">
      <c r="A274" t="s">
        <v>44</v>
      </c>
      <c r="E274" s="29" t="s">
        <v>419</v>
      </c>
    </row>
    <row r="275" spans="1:16" ht="25.5">
      <c r="A275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115</v>
      </c>
      <c s="26">
        <v>7.24</v>
      </c>
      <c s="27">
        <v>0</v>
      </c>
      <c s="27">
        <f>ROUND(ROUND(H275,2)*ROUND(G275,3),2)</f>
      </c>
      <c r="O275">
        <f>(I275*0)/100</f>
      </c>
      <c t="s">
        <v>17</v>
      </c>
    </row>
    <row r="276" spans="1:5" ht="51">
      <c r="A276" s="28" t="s">
        <v>40</v>
      </c>
      <c r="E276" s="29" t="s">
        <v>423</v>
      </c>
    </row>
    <row r="277" spans="1:5" ht="12.75">
      <c r="A277" s="30" t="s">
        <v>42</v>
      </c>
      <c r="E277" s="31" t="s">
        <v>424</v>
      </c>
    </row>
    <row r="278" spans="1:5" ht="76.5">
      <c r="A278" t="s">
        <v>44</v>
      </c>
      <c r="E278" s="29" t="s">
        <v>425</v>
      </c>
    </row>
    <row r="279" spans="1:16" ht="12.75">
      <c r="A279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115</v>
      </c>
      <c s="26">
        <v>10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38.25">
      <c r="A280" s="28" t="s">
        <v>40</v>
      </c>
      <c r="E280" s="29" t="s">
        <v>429</v>
      </c>
    </row>
    <row r="281" spans="1:5" ht="12.75">
      <c r="A281" s="30" t="s">
        <v>42</v>
      </c>
      <c r="E281" s="31" t="s">
        <v>173</v>
      </c>
    </row>
    <row r="282" spans="1:5" ht="76.5">
      <c r="A282" t="s">
        <v>44</v>
      </c>
      <c r="E282" s="29" t="s">
        <v>430</v>
      </c>
    </row>
    <row r="283" spans="1:16" ht="12.75">
      <c r="A283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100</v>
      </c>
      <c s="26">
        <v>1406</v>
      </c>
      <c s="27">
        <v>0</v>
      </c>
      <c s="27">
        <f>ROUND(ROUND(H283,2)*ROUND(G283,3),2)</f>
      </c>
      <c r="O283">
        <f>(I283*0)/100</f>
      </c>
      <c t="s">
        <v>17</v>
      </c>
    </row>
    <row r="284" spans="1:5" ht="38.25">
      <c r="A284" s="28" t="s">
        <v>40</v>
      </c>
      <c r="E284" s="29" t="s">
        <v>434</v>
      </c>
    </row>
    <row r="285" spans="1:5" ht="51">
      <c r="A285" s="30" t="s">
        <v>42</v>
      </c>
      <c r="E285" s="31" t="s">
        <v>435</v>
      </c>
    </row>
    <row r="286" spans="1:5" ht="25.5">
      <c r="A286" t="s">
        <v>44</v>
      </c>
      <c r="E286" s="29" t="s">
        <v>436</v>
      </c>
    </row>
    <row r="287" spans="1:16" ht="12.75">
      <c r="A287" s="19" t="s">
        <v>35</v>
      </c>
      <c s="23" t="s">
        <v>437</v>
      </c>
      <c s="23" t="s">
        <v>438</v>
      </c>
      <c s="19" t="s">
        <v>37</v>
      </c>
      <c s="24" t="s">
        <v>439</v>
      </c>
      <c s="25" t="s">
        <v>332</v>
      </c>
      <c s="26">
        <v>1</v>
      </c>
      <c s="27">
        <v>0</v>
      </c>
      <c s="27">
        <f>ROUND(ROUND(H287,2)*ROUND(G287,3),2)</f>
      </c>
      <c r="O287">
        <f>(I287*0)/100</f>
      </c>
      <c t="s">
        <v>17</v>
      </c>
    </row>
    <row r="288" spans="1:5" ht="25.5">
      <c r="A288" s="28" t="s">
        <v>40</v>
      </c>
      <c r="E288" s="29" t="s">
        <v>440</v>
      </c>
    </row>
    <row r="289" spans="1:5" ht="12.75">
      <c r="A289" s="30" t="s">
        <v>42</v>
      </c>
      <c r="E289" s="31" t="s">
        <v>43</v>
      </c>
    </row>
    <row r="290" spans="1:5" ht="89.25">
      <c r="A290" t="s">
        <v>44</v>
      </c>
      <c r="E290" s="29" t="s">
        <v>441</v>
      </c>
    </row>
    <row r="291" spans="1:16" ht="12.75">
      <c r="A291" s="19" t="s">
        <v>35</v>
      </c>
      <c s="23" t="s">
        <v>442</v>
      </c>
      <c s="23" t="s">
        <v>443</v>
      </c>
      <c s="19" t="s">
        <v>19</v>
      </c>
      <c s="24" t="s">
        <v>444</v>
      </c>
      <c s="25" t="s">
        <v>445</v>
      </c>
      <c s="26">
        <v>7</v>
      </c>
      <c s="27">
        <v>0</v>
      </c>
      <c s="27">
        <f>ROUND(ROUND(H291,2)*ROUND(G291,3),2)</f>
      </c>
      <c r="O291">
        <f>(I291*0)/100</f>
      </c>
      <c t="s">
        <v>17</v>
      </c>
    </row>
    <row r="292" spans="1:5" ht="38.25">
      <c r="A292" s="28" t="s">
        <v>40</v>
      </c>
      <c r="E292" s="29" t="s">
        <v>446</v>
      </c>
    </row>
    <row r="293" spans="1:5" ht="12.75">
      <c r="A293" s="30" t="s">
        <v>42</v>
      </c>
      <c r="E293" s="31" t="s">
        <v>447</v>
      </c>
    </row>
    <row r="294" spans="1:5" ht="12.75">
      <c r="A294" t="s">
        <v>44</v>
      </c>
      <c r="E294" s="29" t="s">
        <v>37</v>
      </c>
    </row>
    <row r="295" spans="1:16" ht="12.75">
      <c r="A295" s="19" t="s">
        <v>35</v>
      </c>
      <c s="23" t="s">
        <v>448</v>
      </c>
      <c s="23" t="s">
        <v>443</v>
      </c>
      <c s="19" t="s">
        <v>13</v>
      </c>
      <c s="24" t="s">
        <v>449</v>
      </c>
      <c s="25" t="s">
        <v>445</v>
      </c>
      <c s="26">
        <v>7</v>
      </c>
      <c s="27">
        <v>0</v>
      </c>
      <c s="27">
        <f>ROUND(ROUND(H295,2)*ROUND(G295,3),2)</f>
      </c>
      <c r="O295">
        <f>(I295*0)/100</f>
      </c>
      <c t="s">
        <v>17</v>
      </c>
    </row>
    <row r="296" spans="1:5" ht="38.25">
      <c r="A296" s="28" t="s">
        <v>40</v>
      </c>
      <c r="E296" s="29" t="s">
        <v>450</v>
      </c>
    </row>
    <row r="297" spans="1:5" ht="12.75">
      <c r="A297" s="30" t="s">
        <v>42</v>
      </c>
      <c r="E297" s="31" t="s">
        <v>447</v>
      </c>
    </row>
    <row r="298" spans="1:5" ht="12.75">
      <c r="A298" t="s">
        <v>44</v>
      </c>
      <c r="E29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